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S81" i="1" l="1"/>
  <c r="BR81" i="1"/>
  <c r="BQ81" i="1"/>
  <c r="BP81" i="1"/>
  <c r="BO81" i="1"/>
  <c r="BM81" i="1"/>
  <c r="BL81" i="1"/>
  <c r="BK81" i="1"/>
  <c r="BJ81" i="1"/>
  <c r="BI81" i="1"/>
  <c r="BH81" i="1"/>
  <c r="BG81" i="1"/>
  <c r="BE81" i="1"/>
  <c r="BD81" i="1"/>
  <c r="BC81" i="1"/>
  <c r="BB81" i="1"/>
  <c r="BA81" i="1"/>
  <c r="AZ81" i="1"/>
  <c r="AY81" i="1"/>
  <c r="AX81" i="1"/>
  <c r="AW81" i="1"/>
  <c r="AV81" i="1"/>
  <c r="AU81" i="1"/>
  <c r="AS81" i="1"/>
  <c r="AR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X81" i="1"/>
  <c r="V81" i="1"/>
  <c r="T81" i="1"/>
  <c r="S81" i="1"/>
  <c r="R81" i="1"/>
  <c r="Q81" i="1"/>
  <c r="P81" i="1"/>
  <c r="L81" i="1"/>
  <c r="J81" i="1"/>
  <c r="H81" i="1"/>
  <c r="G81" i="1"/>
  <c r="F81" i="1"/>
  <c r="D81" i="1"/>
  <c r="BT80" i="1"/>
  <c r="BF80" i="1"/>
  <c r="AT80" i="1"/>
  <c r="AA80" i="1"/>
  <c r="U80" i="1"/>
  <c r="M80" i="1"/>
  <c r="I80" i="1"/>
  <c r="BT79" i="1"/>
  <c r="BF79" i="1"/>
  <c r="AT79" i="1"/>
  <c r="AA79" i="1"/>
  <c r="U79" i="1"/>
  <c r="M79" i="1"/>
  <c r="I79" i="1"/>
  <c r="BT78" i="1"/>
  <c r="BF78" i="1"/>
  <c r="AT78" i="1"/>
  <c r="AA78" i="1"/>
  <c r="U78" i="1"/>
  <c r="M78" i="1"/>
  <c r="I78" i="1"/>
  <c r="BT77" i="1"/>
  <c r="BF77" i="1"/>
  <c r="AT77" i="1"/>
  <c r="AA77" i="1"/>
  <c r="U77" i="1"/>
  <c r="M77" i="1"/>
  <c r="I77" i="1"/>
  <c r="BT76" i="1"/>
  <c r="BF76" i="1"/>
  <c r="AT76" i="1"/>
  <c r="AA76" i="1"/>
  <c r="U76" i="1"/>
  <c r="M76" i="1"/>
  <c r="I76" i="1"/>
  <c r="BT75" i="1"/>
  <c r="BF75" i="1"/>
  <c r="AT75" i="1"/>
  <c r="AA75" i="1"/>
  <c r="U75" i="1"/>
  <c r="M75" i="1"/>
  <c r="I75" i="1"/>
  <c r="BT74" i="1"/>
  <c r="BF74" i="1"/>
  <c r="AT74" i="1"/>
  <c r="AA74" i="1"/>
  <c r="U74" i="1"/>
  <c r="M74" i="1"/>
  <c r="I74" i="1"/>
  <c r="BT73" i="1"/>
  <c r="BF73" i="1"/>
  <c r="AT73" i="1"/>
  <c r="AA73" i="1"/>
  <c r="U73" i="1"/>
  <c r="M73" i="1"/>
  <c r="I73" i="1"/>
  <c r="BT72" i="1"/>
  <c r="BF72" i="1"/>
  <c r="AT72" i="1"/>
  <c r="AA72" i="1"/>
  <c r="U72" i="1"/>
  <c r="M72" i="1"/>
  <c r="I72" i="1"/>
  <c r="BT71" i="1"/>
  <c r="BF71" i="1"/>
  <c r="AT71" i="1"/>
  <c r="AA71" i="1"/>
  <c r="U71" i="1"/>
  <c r="M71" i="1"/>
  <c r="I71" i="1"/>
  <c r="BT70" i="1"/>
  <c r="BF70" i="1"/>
  <c r="AT70" i="1"/>
  <c r="AA70" i="1"/>
  <c r="U70" i="1"/>
  <c r="M70" i="1"/>
  <c r="I70" i="1"/>
  <c r="BT69" i="1"/>
  <c r="BF69" i="1"/>
  <c r="AT69" i="1"/>
  <c r="AA69" i="1"/>
  <c r="U69" i="1"/>
  <c r="M69" i="1"/>
  <c r="I69" i="1"/>
  <c r="BT68" i="1"/>
  <c r="BF68" i="1"/>
  <c r="AT68" i="1"/>
  <c r="AA68" i="1"/>
  <c r="U68" i="1"/>
  <c r="M68" i="1"/>
  <c r="I68" i="1"/>
  <c r="BT67" i="1"/>
  <c r="BF67" i="1"/>
  <c r="AT67" i="1"/>
  <c r="AA67" i="1"/>
  <c r="U67" i="1"/>
  <c r="M67" i="1"/>
  <c r="I67" i="1"/>
  <c r="BT66" i="1"/>
  <c r="BF66" i="1"/>
  <c r="AT66" i="1"/>
  <c r="AA66" i="1"/>
  <c r="U66" i="1"/>
  <c r="M66" i="1"/>
  <c r="I66" i="1"/>
  <c r="BT65" i="1"/>
  <c r="BF65" i="1"/>
  <c r="AT65" i="1"/>
  <c r="AA65" i="1"/>
  <c r="U65" i="1"/>
  <c r="M65" i="1"/>
  <c r="I65" i="1"/>
  <c r="BT64" i="1"/>
  <c r="BF64" i="1"/>
  <c r="AT64" i="1"/>
  <c r="AP64" i="1"/>
  <c r="Z64" i="1"/>
  <c r="Z81" i="1" s="1"/>
  <c r="Y64" i="1"/>
  <c r="Y81" i="1" s="1"/>
  <c r="W64" i="1"/>
  <c r="W81" i="1" s="1"/>
  <c r="O64" i="1"/>
  <c r="O81" i="1" s="1"/>
  <c r="K64" i="1"/>
  <c r="K81" i="1" s="1"/>
  <c r="E64" i="1"/>
  <c r="I64" i="1" s="1"/>
  <c r="BT63" i="1"/>
  <c r="BF63" i="1"/>
  <c r="AT63" i="1"/>
  <c r="AA63" i="1"/>
  <c r="U63" i="1"/>
  <c r="M63" i="1"/>
  <c r="I63" i="1"/>
  <c r="BT62" i="1"/>
  <c r="BF62" i="1"/>
  <c r="AT62" i="1"/>
  <c r="AA62" i="1"/>
  <c r="U62" i="1"/>
  <c r="M62" i="1"/>
  <c r="I62" i="1"/>
  <c r="BT61" i="1"/>
  <c r="BF61" i="1"/>
  <c r="AT61" i="1"/>
  <c r="AA61" i="1"/>
  <c r="U61" i="1"/>
  <c r="M61" i="1"/>
  <c r="I61" i="1"/>
  <c r="BT60" i="1"/>
  <c r="BF60" i="1"/>
  <c r="AT60" i="1"/>
  <c r="AA60" i="1"/>
  <c r="U60" i="1"/>
  <c r="M60" i="1"/>
  <c r="I60" i="1"/>
  <c r="BT59" i="1"/>
  <c r="BF59" i="1"/>
  <c r="AT59" i="1"/>
  <c r="AA59" i="1"/>
  <c r="U59" i="1"/>
  <c r="M59" i="1"/>
  <c r="I59" i="1"/>
  <c r="BT58" i="1"/>
  <c r="BF58" i="1"/>
  <c r="AT58" i="1"/>
  <c r="AA58" i="1"/>
  <c r="U58" i="1"/>
  <c r="M58" i="1"/>
  <c r="I58" i="1"/>
  <c r="BT57" i="1"/>
  <c r="BF57" i="1"/>
  <c r="AT57" i="1"/>
  <c r="AA57" i="1"/>
  <c r="U57" i="1"/>
  <c r="M57" i="1"/>
  <c r="I57" i="1"/>
  <c r="BT56" i="1"/>
  <c r="BF56" i="1"/>
  <c r="AT56" i="1"/>
  <c r="AA56" i="1"/>
  <c r="U56" i="1"/>
  <c r="M56" i="1"/>
  <c r="I56" i="1"/>
  <c r="BT55" i="1"/>
  <c r="BF55" i="1"/>
  <c r="AT55" i="1"/>
  <c r="AA55" i="1"/>
  <c r="U55" i="1"/>
  <c r="M55" i="1"/>
  <c r="I55" i="1"/>
  <c r="BT54" i="1"/>
  <c r="BF54" i="1"/>
  <c r="AT54" i="1"/>
  <c r="AA54" i="1"/>
  <c r="U54" i="1"/>
  <c r="M54" i="1"/>
  <c r="I54" i="1"/>
  <c r="BT53" i="1"/>
  <c r="BF53" i="1"/>
  <c r="AT53" i="1"/>
  <c r="AA53" i="1"/>
  <c r="U53" i="1"/>
  <c r="M53" i="1"/>
  <c r="I53" i="1"/>
  <c r="BT52" i="1"/>
  <c r="BF52" i="1"/>
  <c r="AT52" i="1"/>
  <c r="AA52" i="1"/>
  <c r="U52" i="1"/>
  <c r="M52" i="1"/>
  <c r="I52" i="1"/>
  <c r="BT51" i="1"/>
  <c r="BF51" i="1"/>
  <c r="AT51" i="1"/>
  <c r="AA51" i="1"/>
  <c r="U51" i="1"/>
  <c r="M51" i="1"/>
  <c r="I51" i="1"/>
  <c r="BT50" i="1"/>
  <c r="BF50" i="1"/>
  <c r="AT50" i="1"/>
  <c r="AA50" i="1"/>
  <c r="U50" i="1"/>
  <c r="M50" i="1"/>
  <c r="I50" i="1"/>
  <c r="BT49" i="1"/>
  <c r="BF49" i="1"/>
  <c r="AT49" i="1"/>
  <c r="AA49" i="1"/>
  <c r="U49" i="1"/>
  <c r="M49" i="1"/>
  <c r="I49" i="1"/>
  <c r="BT48" i="1"/>
  <c r="BF48" i="1"/>
  <c r="AT48" i="1"/>
  <c r="AA48" i="1"/>
  <c r="U48" i="1"/>
  <c r="M48" i="1"/>
  <c r="I48" i="1"/>
  <c r="BF47" i="1"/>
  <c r="AT47" i="1"/>
  <c r="AA47" i="1"/>
  <c r="U47" i="1"/>
  <c r="N47" i="1"/>
  <c r="N81" i="1" s="1"/>
  <c r="M47" i="1"/>
  <c r="I47" i="1"/>
  <c r="BT46" i="1"/>
  <c r="BF46" i="1"/>
  <c r="AT46" i="1"/>
  <c r="AA46" i="1"/>
  <c r="U46" i="1"/>
  <c r="M46" i="1"/>
  <c r="I46" i="1"/>
  <c r="BT45" i="1"/>
  <c r="BF45" i="1"/>
  <c r="AT45" i="1"/>
  <c r="AA45" i="1"/>
  <c r="U45" i="1"/>
  <c r="M45" i="1"/>
  <c r="I45" i="1"/>
  <c r="BT44" i="1"/>
  <c r="BF44" i="1"/>
  <c r="AT44" i="1"/>
  <c r="AA44" i="1"/>
  <c r="U44" i="1"/>
  <c r="M44" i="1"/>
  <c r="I44" i="1"/>
  <c r="BT43" i="1"/>
  <c r="BF43" i="1"/>
  <c r="AT43" i="1"/>
  <c r="AA43" i="1"/>
  <c r="U43" i="1"/>
  <c r="M43" i="1"/>
  <c r="I43" i="1"/>
  <c r="BT42" i="1"/>
  <c r="BF42" i="1"/>
  <c r="AT42" i="1"/>
  <c r="AA42" i="1"/>
  <c r="U42" i="1"/>
  <c r="M42" i="1"/>
  <c r="I42" i="1"/>
  <c r="BT41" i="1"/>
  <c r="BF41" i="1"/>
  <c r="AT41" i="1"/>
  <c r="AA41" i="1"/>
  <c r="U41" i="1"/>
  <c r="M41" i="1"/>
  <c r="I41" i="1"/>
  <c r="BT40" i="1"/>
  <c r="BF40" i="1"/>
  <c r="AT40" i="1"/>
  <c r="AA40" i="1"/>
  <c r="U40" i="1"/>
  <c r="M40" i="1"/>
  <c r="I40" i="1"/>
  <c r="BT39" i="1"/>
  <c r="BF39" i="1"/>
  <c r="AT39" i="1"/>
  <c r="AA39" i="1"/>
  <c r="U39" i="1"/>
  <c r="M39" i="1"/>
  <c r="I39" i="1"/>
  <c r="BT38" i="1"/>
  <c r="BF38" i="1"/>
  <c r="AT38" i="1"/>
  <c r="AA38" i="1"/>
  <c r="U38" i="1"/>
  <c r="M38" i="1"/>
  <c r="I38" i="1"/>
  <c r="BT37" i="1"/>
  <c r="BF37" i="1"/>
  <c r="AT37" i="1"/>
  <c r="AA37" i="1"/>
  <c r="U37" i="1"/>
  <c r="M37" i="1"/>
  <c r="I37" i="1"/>
  <c r="BT36" i="1"/>
  <c r="BF36" i="1"/>
  <c r="AT36" i="1"/>
  <c r="AA36" i="1"/>
  <c r="U36" i="1"/>
  <c r="M36" i="1"/>
  <c r="I36" i="1"/>
  <c r="BT35" i="1"/>
  <c r="BF35" i="1"/>
  <c r="AT35" i="1"/>
  <c r="AA35" i="1"/>
  <c r="U35" i="1"/>
  <c r="M35" i="1"/>
  <c r="I35" i="1"/>
  <c r="BT34" i="1"/>
  <c r="BF34" i="1"/>
  <c r="AT34" i="1"/>
  <c r="AP34" i="1"/>
  <c r="AA34" i="1"/>
  <c r="U34" i="1"/>
  <c r="M34" i="1"/>
  <c r="I34" i="1"/>
  <c r="BU34" i="1" s="1"/>
  <c r="BV34" i="1" s="1"/>
  <c r="BT33" i="1"/>
  <c r="BF33" i="1"/>
  <c r="AT33" i="1"/>
  <c r="AP33" i="1"/>
  <c r="AA33" i="1"/>
  <c r="U33" i="1"/>
  <c r="M33" i="1"/>
  <c r="I33" i="1"/>
  <c r="BU33" i="1" s="1"/>
  <c r="BT32" i="1"/>
  <c r="BN32" i="1"/>
  <c r="BN81" i="1" s="1"/>
  <c r="BF32" i="1"/>
  <c r="AT32" i="1"/>
  <c r="AP32" i="1"/>
  <c r="AA32" i="1"/>
  <c r="U32" i="1"/>
  <c r="M32" i="1"/>
  <c r="BU32" i="1" s="1"/>
  <c r="BV32" i="1" s="1"/>
  <c r="I32" i="1"/>
  <c r="BT31" i="1"/>
  <c r="BF31" i="1"/>
  <c r="AT31" i="1"/>
  <c r="AP31" i="1"/>
  <c r="AA31" i="1"/>
  <c r="U31" i="1"/>
  <c r="M31" i="1"/>
  <c r="I31" i="1"/>
  <c r="BF30" i="1"/>
  <c r="AT30" i="1"/>
  <c r="AQ30" i="1"/>
  <c r="AQ81" i="1" s="1"/>
  <c r="AP30" i="1"/>
  <c r="AA30" i="1"/>
  <c r="U30" i="1"/>
  <c r="M30" i="1"/>
  <c r="I30" i="1"/>
  <c r="BT29" i="1"/>
  <c r="BF29" i="1"/>
  <c r="AT29" i="1"/>
  <c r="AP29" i="1"/>
  <c r="AA29" i="1"/>
  <c r="U29" i="1"/>
  <c r="M29" i="1"/>
  <c r="I29" i="1"/>
  <c r="BT28" i="1"/>
  <c r="BF28" i="1"/>
  <c r="AT28" i="1"/>
  <c r="AP28" i="1"/>
  <c r="AA28" i="1"/>
  <c r="U28" i="1"/>
  <c r="M28" i="1"/>
  <c r="I28" i="1"/>
  <c r="BT27" i="1"/>
  <c r="BF27" i="1"/>
  <c r="AT27" i="1"/>
  <c r="AP27" i="1"/>
  <c r="AA27" i="1"/>
  <c r="U27" i="1"/>
  <c r="M27" i="1"/>
  <c r="I27" i="1"/>
  <c r="BT26" i="1"/>
  <c r="BF26" i="1"/>
  <c r="AT26" i="1"/>
  <c r="AP26" i="1"/>
  <c r="AA26" i="1"/>
  <c r="U26" i="1"/>
  <c r="M26" i="1"/>
  <c r="I26" i="1"/>
  <c r="BT25" i="1"/>
  <c r="BF25" i="1"/>
  <c r="AT25" i="1"/>
  <c r="AP25" i="1"/>
  <c r="AA25" i="1"/>
  <c r="U25" i="1"/>
  <c r="M25" i="1"/>
  <c r="I25" i="1"/>
  <c r="BT24" i="1"/>
  <c r="BF24" i="1"/>
  <c r="AT24" i="1"/>
  <c r="AP24" i="1"/>
  <c r="AA24" i="1"/>
  <c r="U24" i="1"/>
  <c r="M24" i="1"/>
  <c r="I24" i="1"/>
  <c r="BT23" i="1"/>
  <c r="BF23" i="1"/>
  <c r="AT23" i="1"/>
  <c r="AP23" i="1"/>
  <c r="AA23" i="1"/>
  <c r="U23" i="1"/>
  <c r="M23" i="1"/>
  <c r="I23" i="1"/>
  <c r="BT22" i="1"/>
  <c r="BF22" i="1"/>
  <c r="AT22" i="1"/>
  <c r="AP22" i="1"/>
  <c r="AA22" i="1"/>
  <c r="U22" i="1"/>
  <c r="M22" i="1"/>
  <c r="I22" i="1"/>
  <c r="BT21" i="1"/>
  <c r="BF21" i="1"/>
  <c r="AT21" i="1"/>
  <c r="AP21" i="1"/>
  <c r="AA21" i="1"/>
  <c r="U21" i="1"/>
  <c r="M21" i="1"/>
  <c r="I21" i="1"/>
  <c r="BT20" i="1"/>
  <c r="BF20" i="1"/>
  <c r="AT20" i="1"/>
  <c r="AP20" i="1"/>
  <c r="AA20" i="1"/>
  <c r="U20" i="1"/>
  <c r="M20" i="1"/>
  <c r="I20" i="1"/>
  <c r="BT19" i="1"/>
  <c r="BF19" i="1"/>
  <c r="AT19" i="1"/>
  <c r="AP19" i="1"/>
  <c r="AA19" i="1"/>
  <c r="U19" i="1"/>
  <c r="M19" i="1"/>
  <c r="I19" i="1"/>
  <c r="BT18" i="1"/>
  <c r="BF18" i="1"/>
  <c r="AT18" i="1"/>
  <c r="AP18" i="1"/>
  <c r="AA18" i="1"/>
  <c r="U18" i="1"/>
  <c r="M18" i="1"/>
  <c r="I18" i="1"/>
  <c r="BT17" i="1"/>
  <c r="BF17" i="1"/>
  <c r="AT17" i="1"/>
  <c r="AP17" i="1"/>
  <c r="AA17" i="1"/>
  <c r="U17" i="1"/>
  <c r="M17" i="1"/>
  <c r="I17" i="1"/>
  <c r="BT16" i="1"/>
  <c r="BF16" i="1"/>
  <c r="AT16" i="1"/>
  <c r="AP16" i="1"/>
  <c r="AA16" i="1"/>
  <c r="U16" i="1"/>
  <c r="M16" i="1"/>
  <c r="I16" i="1"/>
  <c r="BT15" i="1"/>
  <c r="BF15" i="1"/>
  <c r="AT15" i="1"/>
  <c r="AP15" i="1"/>
  <c r="AA15" i="1"/>
  <c r="U15" i="1"/>
  <c r="M15" i="1"/>
  <c r="I15" i="1"/>
  <c r="BT14" i="1"/>
  <c r="BF14" i="1"/>
  <c r="AT14" i="1"/>
  <c r="AP14" i="1"/>
  <c r="AA14" i="1"/>
  <c r="U14" i="1"/>
  <c r="M14" i="1"/>
  <c r="I14" i="1"/>
  <c r="BT13" i="1"/>
  <c r="BF13" i="1"/>
  <c r="AT13" i="1"/>
  <c r="AP13" i="1"/>
  <c r="AA13" i="1"/>
  <c r="U13" i="1"/>
  <c r="M13" i="1"/>
  <c r="I13" i="1"/>
  <c r="BT12" i="1"/>
  <c r="BF12" i="1"/>
  <c r="AT12" i="1"/>
  <c r="AP12" i="1"/>
  <c r="AA12" i="1"/>
  <c r="U12" i="1"/>
  <c r="M12" i="1"/>
  <c r="I12" i="1"/>
  <c r="BT11" i="1"/>
  <c r="BF11" i="1"/>
  <c r="AT11" i="1"/>
  <c r="AP11" i="1"/>
  <c r="AA11" i="1"/>
  <c r="U11" i="1"/>
  <c r="M11" i="1"/>
  <c r="I11" i="1"/>
  <c r="BT10" i="1"/>
  <c r="BF10" i="1"/>
  <c r="AT10" i="1"/>
  <c r="AP10" i="1"/>
  <c r="AA10" i="1"/>
  <c r="U10" i="1"/>
  <c r="M10" i="1"/>
  <c r="I10" i="1"/>
  <c r="BU48" i="1" l="1"/>
  <c r="BU56" i="1"/>
  <c r="BF81" i="1"/>
  <c r="BU47" i="1"/>
  <c r="BT30" i="1"/>
  <c r="U64" i="1"/>
  <c r="BU66" i="1"/>
  <c r="BV66" i="1" s="1"/>
  <c r="BU68" i="1"/>
  <c r="BU74" i="1"/>
  <c r="BV74" i="1" s="1"/>
  <c r="BU76" i="1"/>
  <c r="BU52" i="1"/>
  <c r="BU60" i="1"/>
  <c r="U81" i="1"/>
  <c r="AA64" i="1"/>
  <c r="AA81" i="1" s="1"/>
  <c r="BU70" i="1"/>
  <c r="BV70" i="1" s="1"/>
  <c r="BU72" i="1"/>
  <c r="BU78" i="1"/>
  <c r="BV78" i="1" s="1"/>
  <c r="I81" i="1"/>
  <c r="AP81" i="1"/>
  <c r="BU11" i="1"/>
  <c r="BV11" i="1" s="1"/>
  <c r="BU12" i="1"/>
  <c r="BU13" i="1"/>
  <c r="BV13" i="1" s="1"/>
  <c r="BU14" i="1"/>
  <c r="BV14" i="1" s="1"/>
  <c r="BU15" i="1"/>
  <c r="BV15" i="1" s="1"/>
  <c r="BU16" i="1"/>
  <c r="BU17" i="1"/>
  <c r="BV17" i="1" s="1"/>
  <c r="BU18" i="1"/>
  <c r="BV18" i="1" s="1"/>
  <c r="BU19" i="1"/>
  <c r="BV19" i="1" s="1"/>
  <c r="BU20" i="1"/>
  <c r="BU21" i="1"/>
  <c r="BV21" i="1" s="1"/>
  <c r="BU22" i="1"/>
  <c r="BV22" i="1" s="1"/>
  <c r="BU23" i="1"/>
  <c r="BV23" i="1" s="1"/>
  <c r="BU24" i="1"/>
  <c r="BU25" i="1"/>
  <c r="BV25" i="1" s="1"/>
  <c r="BU26" i="1"/>
  <c r="BV26" i="1" s="1"/>
  <c r="BU27" i="1"/>
  <c r="BV27" i="1" s="1"/>
  <c r="BU28" i="1"/>
  <c r="BU29" i="1"/>
  <c r="BV29" i="1" s="1"/>
  <c r="BU30" i="1"/>
  <c r="BV30" i="1" s="1"/>
  <c r="BU37" i="1"/>
  <c r="BU41" i="1"/>
  <c r="BU45" i="1"/>
  <c r="BV48" i="1"/>
  <c r="BV52" i="1"/>
  <c r="BV56" i="1"/>
  <c r="BV60" i="1"/>
  <c r="BU67" i="1"/>
  <c r="BV67" i="1" s="1"/>
  <c r="BU71" i="1"/>
  <c r="BV71" i="1" s="1"/>
  <c r="BU75" i="1"/>
  <c r="BV75" i="1" s="1"/>
  <c r="BU79" i="1"/>
  <c r="BV79" i="1" s="1"/>
  <c r="E81" i="1"/>
  <c r="BU36" i="1"/>
  <c r="BU38" i="1"/>
  <c r="BV38" i="1" s="1"/>
  <c r="BU40" i="1"/>
  <c r="BU42" i="1"/>
  <c r="BV42" i="1" s="1"/>
  <c r="BU44" i="1"/>
  <c r="BV44" i="1" s="1"/>
  <c r="BU46" i="1"/>
  <c r="BV46" i="1" s="1"/>
  <c r="BU50" i="1"/>
  <c r="BV50" i="1" s="1"/>
  <c r="BU54" i="1"/>
  <c r="BV54" i="1" s="1"/>
  <c r="BU58" i="1"/>
  <c r="BV58" i="1" s="1"/>
  <c r="BU62" i="1"/>
  <c r="BV62" i="1" s="1"/>
  <c r="BU65" i="1"/>
  <c r="BU69" i="1"/>
  <c r="BV69" i="1" s="1"/>
  <c r="BU73" i="1"/>
  <c r="BV73" i="1" s="1"/>
  <c r="BU77" i="1"/>
  <c r="BV77" i="1" s="1"/>
  <c r="BU80" i="1"/>
  <c r="BV80" i="1" s="1"/>
  <c r="AT81" i="1"/>
  <c r="BU31" i="1"/>
  <c r="BV31" i="1" s="1"/>
  <c r="BV33" i="1"/>
  <c r="BU35" i="1"/>
  <c r="BV35" i="1" s="1"/>
  <c r="BU39" i="1"/>
  <c r="BV39" i="1" s="1"/>
  <c r="BU43" i="1"/>
  <c r="BV43" i="1" s="1"/>
  <c r="BT47" i="1"/>
  <c r="BV47" i="1" s="1"/>
  <c r="BU49" i="1"/>
  <c r="BV49" i="1" s="1"/>
  <c r="BU51" i="1"/>
  <c r="BV51" i="1" s="1"/>
  <c r="BU53" i="1"/>
  <c r="BV53" i="1" s="1"/>
  <c r="BU55" i="1"/>
  <c r="BU57" i="1"/>
  <c r="BV57" i="1" s="1"/>
  <c r="BU59" i="1"/>
  <c r="BU61" i="1"/>
  <c r="BV61" i="1" s="1"/>
  <c r="BU63" i="1"/>
  <c r="BV65" i="1"/>
  <c r="BV37" i="1"/>
  <c r="BV41" i="1"/>
  <c r="BV45" i="1"/>
  <c r="BV68" i="1"/>
  <c r="BV72" i="1"/>
  <c r="BV76" i="1"/>
  <c r="BV55" i="1"/>
  <c r="BV59" i="1"/>
  <c r="BV63" i="1"/>
  <c r="BV12" i="1"/>
  <c r="BV16" i="1"/>
  <c r="BV20" i="1"/>
  <c r="BV24" i="1"/>
  <c r="BV28" i="1"/>
  <c r="BV36" i="1"/>
  <c r="BV40" i="1"/>
  <c r="BV10" i="1"/>
  <c r="M64" i="1"/>
  <c r="BU64" i="1" s="1"/>
  <c r="BV64" i="1" s="1"/>
  <c r="BU10" i="1"/>
  <c r="BT81" i="1" l="1"/>
  <c r="M81" i="1"/>
  <c r="BU81" i="1"/>
  <c r="BV81" i="1"/>
</calcChain>
</file>

<file path=xl/sharedStrings.xml><?xml version="1.0" encoding="utf-8"?>
<sst xmlns="http://schemas.openxmlformats.org/spreadsheetml/2006/main" count="301" uniqueCount="223">
  <si>
    <t xml:space="preserve">                                                                     Central Pension Accounting Office</t>
  </si>
  <si>
    <t>BE Allotted 2019-20</t>
  </si>
  <si>
    <t>Budget Section</t>
  </si>
  <si>
    <t xml:space="preserve">Rs. in thousands </t>
  </si>
  <si>
    <t>Rs.in thousands</t>
  </si>
  <si>
    <t>Circle Code &amp; Description</t>
  </si>
  <si>
    <t>2071.01.101.01</t>
  </si>
  <si>
    <t>2071.01.101.04</t>
  </si>
  <si>
    <t>2071.01.101.05</t>
  </si>
  <si>
    <t>2071.01.101.06</t>
  </si>
  <si>
    <t>2071.01.102.01</t>
  </si>
  <si>
    <t>2071.01.102.04</t>
  </si>
  <si>
    <t>2071.01.102</t>
  </si>
  <si>
    <t>2071.01.104.01</t>
  </si>
  <si>
    <t>104.06</t>
  </si>
  <si>
    <t>2071.01.104.07</t>
  </si>
  <si>
    <t>2071.01.105.02</t>
  </si>
  <si>
    <t>2071.01.105.04</t>
  </si>
  <si>
    <t>2071.01.105.05</t>
  </si>
  <si>
    <t>2071.01.105.06</t>
  </si>
  <si>
    <t>2071.01.106.01</t>
  </si>
  <si>
    <t xml:space="preserve">2071.01.107 </t>
  </si>
  <si>
    <t xml:space="preserve">2071.01.108 </t>
  </si>
  <si>
    <t>2071.01.109-</t>
  </si>
  <si>
    <t>2071.01.111</t>
  </si>
  <si>
    <t>2071.01.114.01</t>
  </si>
  <si>
    <t xml:space="preserve">2071.01.114.02- Pensions &amp; </t>
  </si>
  <si>
    <t>Total</t>
  </si>
  <si>
    <t>2071.01.115.01</t>
  </si>
  <si>
    <t>2071.01.115.04</t>
  </si>
  <si>
    <t>2071.01.115</t>
  </si>
  <si>
    <t>2071.01.116</t>
  </si>
  <si>
    <t>2071.01.117</t>
  </si>
  <si>
    <t>2071.01.120.01</t>
  </si>
  <si>
    <t>2071.01.200.01</t>
  </si>
  <si>
    <t>2071.01.200.08</t>
  </si>
  <si>
    <t>2071.01.200</t>
  </si>
  <si>
    <t xml:space="preserve">2071.01.800.01- </t>
  </si>
  <si>
    <t>2235.60.102</t>
  </si>
  <si>
    <t>2235.60.104</t>
  </si>
  <si>
    <t>2235.60.105</t>
  </si>
  <si>
    <t>2235.60.112.01</t>
  </si>
  <si>
    <t>2235.60.200.10</t>
  </si>
  <si>
    <t>Controller Code</t>
  </si>
  <si>
    <t>Superannuation</t>
  </si>
  <si>
    <t>AIS</t>
  </si>
  <si>
    <t>NPS</t>
  </si>
  <si>
    <t>Total 
2071.01.101</t>
  </si>
  <si>
    <t xml:space="preserve"> Commuted Value of Pensions.</t>
  </si>
  <si>
    <t>Total (Voted)</t>
  </si>
  <si>
    <t xml:space="preserve"> Gratuities</t>
  </si>
  <si>
    <t>ORD. PEN. (NPS)</t>
  </si>
  <si>
    <t>Total 
2071.01.104</t>
  </si>
  <si>
    <t xml:space="preserve">Family Penson </t>
  </si>
  <si>
    <t>Total 
2071.01.105</t>
  </si>
  <si>
    <t>High Court Judges</t>
  </si>
  <si>
    <t>Cont. to Pen. And Gratuities</t>
  </si>
  <si>
    <t>Contributions to Provident Fund</t>
  </si>
  <si>
    <t xml:space="preserve"> pension toEmployees of State aided Education institutions</t>
  </si>
  <si>
    <t>Pension to Legislators</t>
  </si>
  <si>
    <t xml:space="preserve">Pen. &amp; other Retd. benefits of President of India </t>
  </si>
  <si>
    <t>other reite. Benefits of the</t>
  </si>
  <si>
    <t>Leave Encashment</t>
  </si>
  <si>
    <t>Ex-Gratia Payment</t>
  </si>
  <si>
    <t>Govt. Contr. for defined Contr. Pen. Scheme</t>
  </si>
  <si>
    <t>Pensionary Charges in respect of NCT delhi</t>
  </si>
  <si>
    <t>Other Pen. ( Ex-gratia payment to families of CPF beneficiaries</t>
  </si>
  <si>
    <t>200.02</t>
  </si>
  <si>
    <t>200.05</t>
  </si>
  <si>
    <t>200.08</t>
  </si>
  <si>
    <t xml:space="preserve">Other Expenditure (Cost of Remittance of pen.  </t>
  </si>
  <si>
    <t>Pensioner Under Social 
Security Schemes</t>
  </si>
  <si>
    <t>Deposit Linked Insurance Schemes 
Govt. Provident Funds</t>
  </si>
  <si>
    <t>Govt. Emp. Insurance Scheme</t>
  </si>
  <si>
    <t>Other Charges recoverable from NCT  DELHI</t>
  </si>
  <si>
    <t>Other Programmes</t>
  </si>
  <si>
    <t>President of India</t>
  </si>
  <si>
    <t>Charged</t>
  </si>
  <si>
    <t>Voted</t>
  </si>
  <si>
    <t>Grand Total</t>
  </si>
  <si>
    <t>001</t>
  </si>
  <si>
    <t>AGRICULTURE</t>
  </si>
  <si>
    <t>002</t>
  </si>
  <si>
    <t>WATER RESOURCES</t>
  </si>
  <si>
    <t>003</t>
  </si>
  <si>
    <t>CONSUMER AFFAIRS&amp; PUBLIC DISTRIBUTION</t>
  </si>
  <si>
    <t>004</t>
  </si>
  <si>
    <t>RURAL AREA &amp; DEVELOPMENT</t>
  </si>
  <si>
    <t>005</t>
  </si>
  <si>
    <t>Deptt. Of  FERTILIZER</t>
  </si>
  <si>
    <t>006</t>
  </si>
  <si>
    <t>COMMERCE</t>
  </si>
  <si>
    <t xml:space="preserve"> </t>
  </si>
  <si>
    <t>007</t>
  </si>
  <si>
    <t>HIGHER EDUCATION</t>
  </si>
  <si>
    <t>008</t>
  </si>
  <si>
    <t>SCHOOL EDUCATION AND LITERACY</t>
  </si>
  <si>
    <t>009</t>
  </si>
  <si>
    <t xml:space="preserve">SOCIAL JUSTICE &amp; EMPOWERMENT </t>
  </si>
  <si>
    <t>010</t>
  </si>
  <si>
    <t>POWER</t>
  </si>
  <si>
    <t>011</t>
  </si>
  <si>
    <t xml:space="preserve"> COAL</t>
  </si>
  <si>
    <t>012</t>
  </si>
  <si>
    <t>TRIBAL AFFAIRS</t>
  </si>
  <si>
    <t>013</t>
  </si>
  <si>
    <t>FINANCE (EXP)</t>
  </si>
  <si>
    <t>014</t>
  </si>
  <si>
    <t>FINANCE (ECONOMIC AFFAIRS)</t>
  </si>
  <si>
    <t>016</t>
  </si>
  <si>
    <t>FINANCE(REVENUE)</t>
  </si>
  <si>
    <t>017</t>
  </si>
  <si>
    <t>HEALTH &amp; FAMILY WELFARE</t>
  </si>
  <si>
    <t>018</t>
  </si>
  <si>
    <t>HOME AFFAIRS</t>
  </si>
  <si>
    <t>019</t>
  </si>
  <si>
    <t>INDUSTRY</t>
  </si>
  <si>
    <t>020</t>
  </si>
  <si>
    <t>INFORMATION &amp; BROADCASTING</t>
  </si>
  <si>
    <t>021</t>
  </si>
  <si>
    <t>LABOUR</t>
  </si>
  <si>
    <t>022</t>
  </si>
  <si>
    <t>LAW AND JUSTICE</t>
  </si>
  <si>
    <t>023</t>
  </si>
  <si>
    <t>PLANNING COMMISSION</t>
  </si>
  <si>
    <t>024</t>
  </si>
  <si>
    <t>ROAD TRANSPORT</t>
  </si>
  <si>
    <t>025</t>
  </si>
  <si>
    <t>STEEL</t>
  </si>
  <si>
    <t>026</t>
  </si>
  <si>
    <t>MINES</t>
  </si>
  <si>
    <t>027</t>
  </si>
  <si>
    <t>SUPPLY</t>
  </si>
  <si>
    <t>028</t>
  </si>
  <si>
    <t>CULTURE</t>
  </si>
  <si>
    <t>029</t>
  </si>
  <si>
    <t xml:space="preserve">CIVIL AVIATION &amp; TOURISM </t>
  </si>
  <si>
    <t>030</t>
  </si>
  <si>
    <t>HOUSING AND URBAN AFFIARS</t>
  </si>
  <si>
    <t>031</t>
  </si>
  <si>
    <t>ATOMIC ENERGY</t>
  </si>
  <si>
    <t>032</t>
  </si>
  <si>
    <t>INFORMATION TECHNOLOGY</t>
  </si>
  <si>
    <t>033</t>
  </si>
  <si>
    <t>PRESIDENT SEC.</t>
  </si>
  <si>
    <t>034</t>
  </si>
  <si>
    <t>PPG &amp; PENSIONS</t>
  </si>
  <si>
    <t>035</t>
  </si>
  <si>
    <t>CBEC</t>
  </si>
  <si>
    <t>036</t>
  </si>
  <si>
    <t xml:space="preserve">CBDT </t>
  </si>
  <si>
    <t>037</t>
  </si>
  <si>
    <t>SCIENCE &amp; TECHNOLOGY</t>
  </si>
  <si>
    <t>038</t>
  </si>
  <si>
    <t>DEPARTMENT OF SPACE</t>
  </si>
  <si>
    <t>039</t>
  </si>
  <si>
    <t>AG(AUDIT) DELHI</t>
  </si>
  <si>
    <t>040</t>
  </si>
  <si>
    <t>LOK SABHA</t>
  </si>
  <si>
    <t>041</t>
  </si>
  <si>
    <t>RAJYA SABHA</t>
  </si>
  <si>
    <t>042</t>
  </si>
  <si>
    <t>NCT DELHI</t>
  </si>
  <si>
    <t>044</t>
  </si>
  <si>
    <t>YOUTH AFFAIRS</t>
  </si>
  <si>
    <t>047</t>
  </si>
  <si>
    <t>WOMEN AND CHILD DEVELOPMENT</t>
  </si>
  <si>
    <t>049</t>
  </si>
  <si>
    <t>A.G. CALCUTTA</t>
  </si>
  <si>
    <t>050</t>
  </si>
  <si>
    <t xml:space="preserve">Dadra and Nagar Haveli </t>
  </si>
  <si>
    <t>051</t>
  </si>
  <si>
    <t>A.G. CHANDIGARH</t>
  </si>
  <si>
    <t>066</t>
  </si>
  <si>
    <t>U T DAMAN &amp; DIU</t>
  </si>
  <si>
    <t>073</t>
  </si>
  <si>
    <t>CGDA ( CIVIL)</t>
  </si>
  <si>
    <t>075</t>
  </si>
  <si>
    <t>ANDAMAN NICOBAR ADMN.</t>
  </si>
  <si>
    <t>077</t>
  </si>
  <si>
    <t>NEW AND RENEWABLE ENERGY</t>
  </si>
  <si>
    <t>078</t>
  </si>
  <si>
    <t>EXTERNAL AFFAIRS</t>
  </si>
  <si>
    <t>079</t>
  </si>
  <si>
    <t>ENVIRONMENT. FORESTS &amp; WILD LIFE</t>
  </si>
  <si>
    <t>080</t>
  </si>
  <si>
    <t>FOOD PROCESSING</t>
  </si>
  <si>
    <t>081</t>
  </si>
  <si>
    <t>EARTH SCIENCE</t>
  </si>
  <si>
    <t>082</t>
  </si>
  <si>
    <t xml:space="preserve">CPAO </t>
  </si>
  <si>
    <t>083</t>
  </si>
  <si>
    <t>CHEMICAL AND PETRO CHEMICAL</t>
  </si>
  <si>
    <t>084</t>
  </si>
  <si>
    <t>ELECTION COMMISSION</t>
  </si>
  <si>
    <t>085</t>
  </si>
  <si>
    <t>LAKSHADWEEP ISLANDS</t>
  </si>
  <si>
    <t>086</t>
  </si>
  <si>
    <t>COMPANY AFFAIRS</t>
  </si>
  <si>
    <t>088</t>
  </si>
  <si>
    <t>MINISTRY OF SHIPPING</t>
  </si>
  <si>
    <t>089</t>
  </si>
  <si>
    <t>PANCHAYATI RAJ</t>
  </si>
  <si>
    <t>090</t>
  </si>
  <si>
    <t>DIPAM</t>
  </si>
  <si>
    <t>092</t>
  </si>
  <si>
    <t>MINISTRY OF MINORITY AFFAIRS</t>
  </si>
  <si>
    <t>093</t>
  </si>
  <si>
    <t>PETROLEUM &amp; NATURAL GAS</t>
  </si>
  <si>
    <t>094</t>
  </si>
  <si>
    <t xml:space="preserve">POSTAL DEPARTMENT </t>
  </si>
  <si>
    <t>095</t>
  </si>
  <si>
    <t>TELECOMMUNICATION</t>
  </si>
  <si>
    <t>097</t>
  </si>
  <si>
    <t>CGDA(DEFENCE)</t>
  </si>
  <si>
    <t>098</t>
  </si>
  <si>
    <t>NER</t>
  </si>
  <si>
    <t>115</t>
  </si>
  <si>
    <t>DRINKING WATER &amp; SANITATION</t>
  </si>
  <si>
    <t>Deptt.of FINANCIAL SERVICES</t>
  </si>
  <si>
    <t>117</t>
  </si>
  <si>
    <t>SKILL DEVELOPMENT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</si>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</sst>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1" fontId="2" fillId="3" borderId="0" xfId="0" applyNumberFormat="1" applyFont="1" applyFill="1" applyAlignment="1"/>
    <xf numFmtId="1" fontId="3" fillId="2" borderId="0" xfId="0" applyNumberFormat="1" applyFont="1" applyFill="1"/>
    <xf numFmtId="1" fontId="3" fillId="3" borderId="0" xfId="0" applyNumberFormat="1" applyFont="1" applyFill="1"/>
    <xf numFmtId="1" fontId="3" fillId="4" borderId="0" xfId="0" applyNumberFormat="1" applyFont="1" applyFill="1"/>
    <xf numFmtId="1" fontId="1" fillId="2" borderId="0" xfId="0" applyNumberFormat="1" applyFont="1" applyFill="1" applyAlignment="1"/>
    <xf numFmtId="1" fontId="2" fillId="3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1" fontId="4" fillId="3" borderId="0" xfId="0" applyNumberFormat="1" applyFont="1" applyFill="1" applyAlignment="1">
      <alignment horizontal="center"/>
    </xf>
    <xf numFmtId="1" fontId="3" fillId="2" borderId="2" xfId="0" applyNumberFormat="1" applyFont="1" applyFill="1" applyBorder="1" applyAlignment="1"/>
    <xf numFmtId="49" fontId="3" fillId="2" borderId="3" xfId="0" applyNumberFormat="1" applyFont="1" applyFill="1" applyBorder="1" applyAlignment="1"/>
    <xf numFmtId="1" fontId="3" fillId="2" borderId="3" xfId="0" applyNumberFormat="1" applyFont="1" applyFill="1" applyBorder="1" applyAlignment="1"/>
    <xf numFmtId="1" fontId="3" fillId="3" borderId="3" xfId="0" applyNumberFormat="1" applyFont="1" applyFill="1" applyBorder="1" applyAlignment="1"/>
    <xf numFmtId="1" fontId="3" fillId="4" borderId="3" xfId="0" applyNumberFormat="1" applyFont="1" applyFill="1" applyBorder="1" applyAlignment="1"/>
    <xf numFmtId="2" fontId="3" fillId="2" borderId="3" xfId="0" applyNumberFormat="1" applyFont="1" applyFill="1" applyBorder="1" applyAlignment="1">
      <alignment horizontal="center" wrapText="1"/>
    </xf>
    <xf numFmtId="1" fontId="5" fillId="2" borderId="3" xfId="0" applyNumberFormat="1" applyFont="1" applyFill="1" applyBorder="1" applyAlignment="1"/>
    <xf numFmtId="1" fontId="3" fillId="2" borderId="0" xfId="0" applyNumberFormat="1" applyFont="1" applyFill="1" applyAlignment="1"/>
    <xf numFmtId="1" fontId="5" fillId="2" borderId="2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1" fontId="5" fillId="2" borderId="3" xfId="0" applyNumberFormat="1" applyFont="1" applyFill="1" applyBorder="1" applyAlignment="1">
      <alignment horizontal="center" vertical="top" wrapText="1"/>
    </xf>
    <xf numFmtId="1" fontId="5" fillId="3" borderId="3" xfId="0" applyNumberFormat="1" applyFont="1" applyFill="1" applyBorder="1" applyAlignment="1">
      <alignment horizontal="center" vertical="top" wrapText="1"/>
    </xf>
    <xf numFmtId="1" fontId="5" fillId="4" borderId="3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vertical="top" wrapText="1"/>
    </xf>
    <xf numFmtId="49" fontId="5" fillId="3" borderId="3" xfId="0" applyNumberFormat="1" applyFont="1" applyFill="1" applyBorder="1" applyAlignment="1">
      <alignment vertical="top" wrapText="1"/>
    </xf>
    <xf numFmtId="1" fontId="5" fillId="2" borderId="0" xfId="0" applyNumberFormat="1" applyFont="1" applyFill="1" applyAlignment="1">
      <alignment horizontal="center" vertical="top" wrapText="1"/>
    </xf>
    <xf numFmtId="1" fontId="5" fillId="2" borderId="2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3" borderId="3" xfId="0" applyNumberFormat="1" applyFont="1" applyFill="1" applyBorder="1" applyAlignment="1">
      <alignment horizontal="center"/>
    </xf>
    <xf numFmtId="1" fontId="5" fillId="4" borderId="3" xfId="0" applyNumberFormat="1" applyFont="1" applyFill="1" applyBorder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/>
    <xf numFmtId="0" fontId="3" fillId="2" borderId="3" xfId="0" applyFont="1" applyFill="1" applyBorder="1" applyAlignment="1">
      <alignment horizontal="right"/>
    </xf>
    <xf numFmtId="0" fontId="3" fillId="2" borderId="3" xfId="0" applyFont="1" applyFill="1" applyBorder="1"/>
    <xf numFmtId="0" fontId="3" fillId="3" borderId="3" xfId="0" applyFont="1" applyFill="1" applyBorder="1"/>
    <xf numFmtId="1" fontId="3" fillId="2" borderId="3" xfId="0" applyNumberFormat="1" applyFont="1" applyFill="1" applyBorder="1"/>
    <xf numFmtId="1" fontId="3" fillId="3" borderId="3" xfId="0" applyNumberFormat="1" applyFont="1" applyFill="1" applyBorder="1"/>
    <xf numFmtId="1" fontId="3" fillId="4" borderId="3" xfId="0" applyNumberFormat="1" applyFont="1" applyFill="1" applyBorder="1"/>
    <xf numFmtId="1" fontId="3" fillId="4" borderId="3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right"/>
    </xf>
    <xf numFmtId="0" fontId="3" fillId="5" borderId="3" xfId="0" applyFont="1" applyFill="1" applyBorder="1"/>
    <xf numFmtId="1" fontId="3" fillId="5" borderId="3" xfId="0" applyNumberFormat="1" applyFont="1" applyFill="1" applyBorder="1"/>
    <xf numFmtId="1" fontId="3" fillId="5" borderId="0" xfId="0" applyNumberFormat="1" applyFont="1" applyFill="1"/>
    <xf numFmtId="1" fontId="3" fillId="2" borderId="3" xfId="0" applyNumberFormat="1" applyFont="1" applyFill="1" applyBorder="1" applyAlignment="1">
      <alignment horizontal="right"/>
    </xf>
    <xf numFmtId="1" fontId="3" fillId="2" borderId="3" xfId="0" applyNumberFormat="1" applyFont="1" applyFill="1" applyBorder="1" applyAlignment="1">
      <alignment horizontal="center"/>
    </xf>
    <xf numFmtId="1" fontId="4" fillId="2" borderId="4" xfId="0" applyNumberFormat="1" applyFont="1" applyFill="1" applyBorder="1"/>
    <xf numFmtId="49" fontId="4" fillId="2" borderId="3" xfId="0" applyNumberFormat="1" applyFont="1" applyFill="1" applyBorder="1"/>
    <xf numFmtId="1" fontId="4" fillId="2" borderId="3" xfId="0" applyNumberFormat="1" applyFont="1" applyFill="1" applyBorder="1"/>
    <xf numFmtId="1" fontId="4" fillId="2" borderId="3" xfId="0" applyNumberFormat="1" applyFont="1" applyFill="1" applyBorder="1" applyAlignment="1">
      <alignment horizontal="right"/>
    </xf>
    <xf numFmtId="1" fontId="4" fillId="2" borderId="0" xfId="0" applyNumberFormat="1" applyFont="1" applyFill="1" applyBorder="1"/>
    <xf numFmtId="1" fontId="3" fillId="2" borderId="0" xfId="0" applyNumberFormat="1" applyFont="1" applyFill="1" applyBorder="1"/>
    <xf numFmtId="49" fontId="3" fillId="2" borderId="0" xfId="0" applyNumberFormat="1" applyFont="1" applyFill="1" applyBorder="1"/>
    <xf numFmtId="0" fontId="0" fillId="3" borderId="0" xfId="0" applyFill="1"/>
    <xf numFmtId="49" fontId="3" fillId="2" borderId="0" xfId="0" applyNumberFormat="1" applyFont="1" applyFill="1"/>
    <xf numFmtId="1" fontId="3" fillId="2" borderId="3" xfId="0" applyNumberFormat="1" applyFont="1" applyFill="1" applyBorder="1" applyAlignment="1"/>
    <xf numFmtId="1" fontId="1" fillId="2" borderId="0" xfId="0" applyNumberFormat="1" applyFont="1" applyFill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 vertical="top" wrapText="1"/>
    </xf>
    <xf numFmtId="1" fontId="5" fillId="2" borderId="3" xfId="0" applyNumberFormat="1" applyFont="1" applyFill="1" applyBorder="1" applyAlignment="1">
      <alignment horizontal="center"/>
    </xf>
    <xf numFmtId="1" fontId="5" fillId="4" borderId="3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tabSelected="1" topLeftCell="A64" workbookViewId="0">
      <selection activeCell="D89" sqref="D89"/>
    </sheetView>
  </sheetViews>
  <sheetFormatPr defaultColWidth="19.85546875" defaultRowHeight="15.75" x14ac:dyDescent="0.25"/>
  <cols>
    <col min="1" max="1" width="4.5703125" style="2" customWidth="1"/>
    <col min="2" max="2" width="9.5703125" style="59" customWidth="1"/>
    <col min="3" max="3" width="41.140625" style="2" customWidth="1"/>
    <col min="4" max="4" width="13.28515625" style="2" customWidth="1"/>
    <col min="5" max="5" width="14" style="2" customWidth="1"/>
    <col min="6" max="6" width="16.28515625" style="2" customWidth="1"/>
    <col min="7" max="7" width="15.7109375" style="2" customWidth="1"/>
    <col min="8" max="8" width="16" style="2" customWidth="1"/>
    <col min="9" max="9" width="19.85546875" style="3"/>
    <col min="10" max="10" width="15.7109375" style="2" customWidth="1"/>
    <col min="11" max="11" width="11.7109375" style="2" customWidth="1"/>
    <col min="12" max="12" width="16.42578125" style="2" customWidth="1"/>
    <col min="13" max="13" width="15.85546875" style="3" customWidth="1"/>
    <col min="14" max="14" width="15.28515625" style="2" customWidth="1"/>
    <col min="15" max="15" width="13.5703125" style="2" customWidth="1"/>
    <col min="16" max="17" width="13.140625" style="2" customWidth="1"/>
    <col min="18" max="18" width="13.5703125" style="2" customWidth="1"/>
    <col min="19" max="19" width="13.28515625" style="2" customWidth="1"/>
    <col min="20" max="20" width="14.140625" style="2" customWidth="1"/>
    <col min="21" max="21" width="15.140625" style="4" customWidth="1"/>
    <col min="22" max="22" width="14.42578125" style="2" customWidth="1"/>
    <col min="23" max="23" width="14.28515625" style="2" customWidth="1"/>
    <col min="24" max="24" width="15.7109375" style="2" customWidth="1"/>
    <col min="25" max="25" width="15.42578125" style="2" customWidth="1"/>
    <col min="26" max="26" width="16.28515625" style="2" customWidth="1"/>
    <col min="27" max="27" width="16.42578125" style="4" customWidth="1"/>
    <col min="28" max="28" width="16.5703125" style="2" customWidth="1"/>
    <col min="29" max="29" width="13.7109375" style="2" customWidth="1"/>
    <col min="30" max="30" width="16.140625" style="2" customWidth="1"/>
    <col min="31" max="31" width="14.5703125" style="2" customWidth="1"/>
    <col min="32" max="32" width="13.85546875" style="2" customWidth="1"/>
    <col min="33" max="33" width="12.140625" style="2" customWidth="1"/>
    <col min="34" max="34" width="14.5703125" style="2" customWidth="1"/>
    <col min="35" max="35" width="15.28515625" style="2" customWidth="1"/>
    <col min="36" max="36" width="16.140625" style="2" customWidth="1"/>
    <col min="37" max="37" width="15.28515625" style="2" customWidth="1"/>
    <col min="38" max="38" width="13.28515625" style="2" customWidth="1"/>
    <col min="39" max="41" width="19.85546875" style="2"/>
    <col min="42" max="42" width="13.28515625" style="4" customWidth="1"/>
    <col min="43" max="43" width="13.5703125" style="2" customWidth="1"/>
    <col min="44" max="44" width="14.28515625" style="2" customWidth="1"/>
    <col min="45" max="45" width="16.140625" style="2" customWidth="1"/>
    <col min="46" max="46" width="15.28515625" style="4" customWidth="1"/>
    <col min="47" max="47" width="14.85546875" style="2" customWidth="1"/>
    <col min="48" max="48" width="13.7109375" style="2" customWidth="1"/>
    <col min="49" max="49" width="12.42578125" style="2" customWidth="1"/>
    <col min="50" max="50" width="12.5703125" style="2" customWidth="1"/>
    <col min="51" max="51" width="13" style="2" customWidth="1"/>
    <col min="52" max="52" width="12.42578125" style="2" customWidth="1"/>
    <col min="53" max="54" width="12" style="2" customWidth="1"/>
    <col min="55" max="55" width="10.7109375" style="2" customWidth="1"/>
    <col min="56" max="56" width="15.7109375" style="2" customWidth="1"/>
    <col min="57" max="57" width="13.5703125" style="2" customWidth="1"/>
    <col min="58" max="58" width="19.85546875" style="3"/>
    <col min="59" max="59" width="15.85546875" style="2" customWidth="1"/>
    <col min="60" max="60" width="15" style="2" customWidth="1"/>
    <col min="61" max="61" width="15.28515625" style="2" customWidth="1"/>
    <col min="62" max="62" width="14" style="2" customWidth="1"/>
    <col min="63" max="63" width="14.42578125" style="2" customWidth="1"/>
    <col min="64" max="64" width="12.7109375" style="2" customWidth="1"/>
    <col min="65" max="65" width="14.7109375" style="2" customWidth="1"/>
    <col min="66" max="66" width="15" style="2" customWidth="1"/>
    <col min="67" max="67" width="12.85546875" style="2" customWidth="1"/>
    <col min="68" max="68" width="10.28515625" style="2" customWidth="1"/>
    <col min="69" max="69" width="12.28515625" style="2" customWidth="1"/>
    <col min="70" max="70" width="14" style="2" customWidth="1"/>
    <col min="71" max="71" width="7.85546875" style="2" customWidth="1"/>
    <col min="72" max="74" width="19.85546875" style="4"/>
    <col min="75" max="16384" width="19.85546875" style="2"/>
  </cols>
  <sheetData>
    <row r="1" spans="1:74" ht="20.25" x14ac:dyDescent="0.3">
      <c r="A1" s="61" t="s">
        <v>0</v>
      </c>
      <c r="B1" s="61"/>
      <c r="C1" s="61"/>
      <c r="D1" s="61"/>
      <c r="E1" s="61"/>
      <c r="F1" s="61"/>
      <c r="G1" s="61"/>
      <c r="H1" s="61"/>
      <c r="I1" s="1"/>
    </row>
    <row r="2" spans="1:74" ht="20.25" x14ac:dyDescent="0.3">
      <c r="A2" s="5"/>
      <c r="B2" s="5"/>
      <c r="C2" s="5"/>
      <c r="D2" s="5"/>
      <c r="E2" s="5"/>
      <c r="F2" s="5"/>
      <c r="G2" s="5"/>
      <c r="H2" s="5"/>
      <c r="I2" s="1"/>
    </row>
    <row r="3" spans="1:74" ht="20.25" x14ac:dyDescent="0.3">
      <c r="A3" s="5"/>
      <c r="B3" s="5"/>
      <c r="C3" s="5"/>
      <c r="D3" s="5"/>
      <c r="E3" s="5"/>
      <c r="F3" s="5"/>
      <c r="G3" s="5"/>
      <c r="H3" s="5"/>
      <c r="I3" s="1"/>
    </row>
    <row r="4" spans="1:74" ht="20.25" x14ac:dyDescent="0.3">
      <c r="A4" s="61" t="s">
        <v>1</v>
      </c>
      <c r="B4" s="61"/>
      <c r="C4" s="61"/>
      <c r="D4" s="61" t="s">
        <v>2</v>
      </c>
      <c r="E4" s="61"/>
      <c r="F4" s="61"/>
      <c r="G4" s="61"/>
      <c r="H4" s="61"/>
      <c r="I4" s="6"/>
    </row>
    <row r="5" spans="1:74" x14ac:dyDescent="0.25">
      <c r="A5" s="62"/>
      <c r="B5" s="63"/>
      <c r="C5" s="63"/>
      <c r="D5" s="7"/>
      <c r="E5" s="7"/>
      <c r="F5" s="7"/>
      <c r="G5" s="64" t="s">
        <v>3</v>
      </c>
      <c r="H5" s="64"/>
      <c r="I5" s="8"/>
      <c r="K5" s="2" t="s">
        <v>4</v>
      </c>
    </row>
    <row r="6" spans="1:74" s="16" customFormat="1" x14ac:dyDescent="0.25">
      <c r="A6" s="9"/>
      <c r="B6" s="10"/>
      <c r="C6" s="11" t="s">
        <v>5</v>
      </c>
      <c r="D6" s="65" t="s">
        <v>6</v>
      </c>
      <c r="E6" s="65"/>
      <c r="F6" s="11" t="s">
        <v>7</v>
      </c>
      <c r="G6" s="11" t="s">
        <v>8</v>
      </c>
      <c r="H6" s="11" t="s">
        <v>9</v>
      </c>
      <c r="I6" s="12"/>
      <c r="J6" s="60" t="s">
        <v>10</v>
      </c>
      <c r="K6" s="60"/>
      <c r="L6" s="11" t="s">
        <v>11</v>
      </c>
      <c r="M6" s="12" t="s">
        <v>12</v>
      </c>
      <c r="N6" s="60" t="s">
        <v>13</v>
      </c>
      <c r="O6" s="60"/>
      <c r="P6" s="10">
        <v>104.04</v>
      </c>
      <c r="Q6" s="10">
        <v>104.05</v>
      </c>
      <c r="R6" s="10" t="s">
        <v>14</v>
      </c>
      <c r="S6" s="66" t="s">
        <v>15</v>
      </c>
      <c r="T6" s="66"/>
      <c r="U6" s="13"/>
      <c r="V6" s="60" t="s">
        <v>16</v>
      </c>
      <c r="W6" s="60"/>
      <c r="X6" s="11" t="s">
        <v>17</v>
      </c>
      <c r="Y6" s="11" t="s">
        <v>18</v>
      </c>
      <c r="Z6" s="11" t="s">
        <v>19</v>
      </c>
      <c r="AA6" s="13"/>
      <c r="AB6" s="11" t="s">
        <v>20</v>
      </c>
      <c r="AC6" s="14">
        <v>106.03</v>
      </c>
      <c r="AD6" s="60" t="s">
        <v>21</v>
      </c>
      <c r="AE6" s="60"/>
      <c r="AF6" s="60" t="s">
        <v>22</v>
      </c>
      <c r="AG6" s="60"/>
      <c r="AH6" s="60" t="s">
        <v>23</v>
      </c>
      <c r="AI6" s="60"/>
      <c r="AJ6" s="60" t="s">
        <v>24</v>
      </c>
      <c r="AK6" s="60"/>
      <c r="AL6" s="65" t="s">
        <v>25</v>
      </c>
      <c r="AM6" s="65"/>
      <c r="AN6" s="11" t="s">
        <v>26</v>
      </c>
      <c r="AO6" s="11"/>
      <c r="AP6" s="13" t="s">
        <v>27</v>
      </c>
      <c r="AQ6" s="60" t="s">
        <v>28</v>
      </c>
      <c r="AR6" s="60"/>
      <c r="AS6" s="11" t="s">
        <v>29</v>
      </c>
      <c r="AT6" s="13" t="s">
        <v>30</v>
      </c>
      <c r="AU6" s="60" t="s">
        <v>31</v>
      </c>
      <c r="AV6" s="60"/>
      <c r="AW6" s="60" t="s">
        <v>32</v>
      </c>
      <c r="AX6" s="60"/>
      <c r="AY6" s="65" t="s">
        <v>33</v>
      </c>
      <c r="AZ6" s="65"/>
      <c r="BA6" s="68" t="s">
        <v>34</v>
      </c>
      <c r="BB6" s="68"/>
      <c r="BC6" s="15"/>
      <c r="BD6" s="60" t="s">
        <v>35</v>
      </c>
      <c r="BE6" s="60"/>
      <c r="BF6" s="12" t="s">
        <v>36</v>
      </c>
      <c r="BG6" s="60" t="s">
        <v>37</v>
      </c>
      <c r="BH6" s="60"/>
      <c r="BI6" s="60" t="s">
        <v>38</v>
      </c>
      <c r="BJ6" s="60"/>
      <c r="BK6" s="60" t="s">
        <v>39</v>
      </c>
      <c r="BL6" s="60"/>
      <c r="BM6" s="60" t="s">
        <v>40</v>
      </c>
      <c r="BN6" s="60"/>
      <c r="BO6" s="60" t="s">
        <v>41</v>
      </c>
      <c r="BP6" s="60"/>
      <c r="BQ6" s="60" t="s">
        <v>42</v>
      </c>
      <c r="BR6" s="60"/>
      <c r="BS6" s="11"/>
      <c r="BT6" s="13"/>
      <c r="BU6" s="13"/>
      <c r="BV6" s="13"/>
    </row>
    <row r="7" spans="1:74" s="24" customFormat="1" ht="25.5" x14ac:dyDescent="0.25">
      <c r="A7" s="17"/>
      <c r="B7" s="18" t="s">
        <v>43</v>
      </c>
      <c r="C7" s="19"/>
      <c r="D7" s="67" t="s">
        <v>44</v>
      </c>
      <c r="E7" s="67"/>
      <c r="F7" s="19" t="s">
        <v>45</v>
      </c>
      <c r="G7" s="19" t="s">
        <v>46</v>
      </c>
      <c r="H7" s="19" t="s">
        <v>46</v>
      </c>
      <c r="I7" s="20" t="s">
        <v>47</v>
      </c>
      <c r="J7" s="67" t="s">
        <v>48</v>
      </c>
      <c r="K7" s="67"/>
      <c r="L7" s="19" t="s">
        <v>45</v>
      </c>
      <c r="M7" s="20" t="s">
        <v>49</v>
      </c>
      <c r="N7" s="67" t="s">
        <v>50</v>
      </c>
      <c r="O7" s="67"/>
      <c r="P7" s="19" t="s">
        <v>45</v>
      </c>
      <c r="Q7" s="19" t="s">
        <v>46</v>
      </c>
      <c r="R7" s="19" t="s">
        <v>46</v>
      </c>
      <c r="S7" s="67" t="s">
        <v>51</v>
      </c>
      <c r="T7" s="67"/>
      <c r="U7" s="21" t="s">
        <v>52</v>
      </c>
      <c r="V7" s="67" t="s">
        <v>53</v>
      </c>
      <c r="W7" s="67"/>
      <c r="X7" s="19" t="s">
        <v>45</v>
      </c>
      <c r="Y7" s="19" t="s">
        <v>46</v>
      </c>
      <c r="Z7" s="19" t="s">
        <v>46</v>
      </c>
      <c r="AA7" s="21" t="s">
        <v>54</v>
      </c>
      <c r="AB7" s="67" t="s">
        <v>55</v>
      </c>
      <c r="AC7" s="67"/>
      <c r="AD7" s="67" t="s">
        <v>56</v>
      </c>
      <c r="AE7" s="67"/>
      <c r="AF7" s="67" t="s">
        <v>57</v>
      </c>
      <c r="AG7" s="67"/>
      <c r="AH7" s="67" t="s">
        <v>58</v>
      </c>
      <c r="AI7" s="67"/>
      <c r="AJ7" s="67" t="s">
        <v>59</v>
      </c>
      <c r="AK7" s="67"/>
      <c r="AL7" s="67" t="s">
        <v>60</v>
      </c>
      <c r="AM7" s="67"/>
      <c r="AN7" s="19" t="s">
        <v>61</v>
      </c>
      <c r="AO7" s="19"/>
      <c r="AP7" s="21">
        <v>114</v>
      </c>
      <c r="AQ7" s="67" t="s">
        <v>62</v>
      </c>
      <c r="AR7" s="67"/>
      <c r="AS7" s="19" t="s">
        <v>45</v>
      </c>
      <c r="AT7" s="21" t="s">
        <v>27</v>
      </c>
      <c r="AU7" s="67" t="s">
        <v>63</v>
      </c>
      <c r="AV7" s="67"/>
      <c r="AW7" s="67" t="s">
        <v>64</v>
      </c>
      <c r="AX7" s="67"/>
      <c r="AY7" s="67" t="s">
        <v>65</v>
      </c>
      <c r="AZ7" s="67"/>
      <c r="BA7" s="67" t="s">
        <v>66</v>
      </c>
      <c r="BB7" s="67"/>
      <c r="BC7" s="18" t="s">
        <v>67</v>
      </c>
      <c r="BD7" s="22" t="s">
        <v>68</v>
      </c>
      <c r="BE7" s="22" t="s">
        <v>69</v>
      </c>
      <c r="BF7" s="23" t="s">
        <v>27</v>
      </c>
      <c r="BG7" s="67" t="s">
        <v>70</v>
      </c>
      <c r="BH7" s="67"/>
      <c r="BI7" s="67" t="s">
        <v>71</v>
      </c>
      <c r="BJ7" s="67"/>
      <c r="BK7" s="67" t="s">
        <v>72</v>
      </c>
      <c r="BL7" s="67"/>
      <c r="BM7" s="67" t="s">
        <v>73</v>
      </c>
      <c r="BN7" s="67"/>
      <c r="BO7" s="67" t="s">
        <v>74</v>
      </c>
      <c r="BP7" s="67"/>
      <c r="BQ7" s="67" t="s">
        <v>75</v>
      </c>
      <c r="BR7" s="67"/>
      <c r="BS7" s="19"/>
      <c r="BT7" s="69" t="s">
        <v>27</v>
      </c>
      <c r="BU7" s="69"/>
      <c r="BV7" s="69"/>
    </row>
    <row r="8" spans="1:74" s="30" customFormat="1" ht="12.75" x14ac:dyDescent="0.2">
      <c r="A8" s="25"/>
      <c r="B8" s="26"/>
      <c r="C8" s="27"/>
      <c r="D8" s="27"/>
      <c r="E8" s="27"/>
      <c r="F8" s="27"/>
      <c r="G8" s="27"/>
      <c r="H8" s="27"/>
      <c r="I8" s="28"/>
      <c r="J8" s="27"/>
      <c r="K8" s="27"/>
      <c r="L8" s="27"/>
      <c r="M8" s="28"/>
      <c r="N8" s="27"/>
      <c r="O8" s="27"/>
      <c r="P8" s="27"/>
      <c r="Q8" s="27"/>
      <c r="R8" s="27"/>
      <c r="S8" s="27"/>
      <c r="T8" s="27"/>
      <c r="U8" s="29"/>
      <c r="V8" s="27"/>
      <c r="W8" s="27"/>
      <c r="X8" s="27"/>
      <c r="Y8" s="27"/>
      <c r="Z8" s="27"/>
      <c r="AA8" s="29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 t="s">
        <v>76</v>
      </c>
      <c r="AO8" s="27"/>
      <c r="AP8" s="29"/>
      <c r="AQ8" s="27"/>
      <c r="AR8" s="27"/>
      <c r="AS8" s="27"/>
      <c r="AT8" s="29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8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9"/>
      <c r="BU8" s="29"/>
      <c r="BV8" s="29"/>
    </row>
    <row r="9" spans="1:74" s="30" customFormat="1" ht="12.75" x14ac:dyDescent="0.2">
      <c r="A9" s="25"/>
      <c r="B9" s="26"/>
      <c r="C9" s="27"/>
      <c r="D9" s="27" t="s">
        <v>77</v>
      </c>
      <c r="E9" s="27" t="s">
        <v>78</v>
      </c>
      <c r="F9" s="27" t="s">
        <v>78</v>
      </c>
      <c r="G9" s="27" t="s">
        <v>78</v>
      </c>
      <c r="H9" s="27" t="s">
        <v>78</v>
      </c>
      <c r="I9" s="28" t="s">
        <v>78</v>
      </c>
      <c r="J9" s="27" t="s">
        <v>77</v>
      </c>
      <c r="K9" s="27" t="s">
        <v>78</v>
      </c>
      <c r="L9" s="27" t="s">
        <v>78</v>
      </c>
      <c r="M9" s="28" t="s">
        <v>78</v>
      </c>
      <c r="N9" s="27" t="s">
        <v>77</v>
      </c>
      <c r="O9" s="27" t="s">
        <v>78</v>
      </c>
      <c r="P9" s="27" t="s">
        <v>78</v>
      </c>
      <c r="Q9" s="27" t="s">
        <v>78</v>
      </c>
      <c r="R9" s="27" t="s">
        <v>78</v>
      </c>
      <c r="S9" s="27" t="s">
        <v>77</v>
      </c>
      <c r="T9" s="27" t="s">
        <v>78</v>
      </c>
      <c r="U9" s="29" t="s">
        <v>78</v>
      </c>
      <c r="V9" s="27" t="s">
        <v>77</v>
      </c>
      <c r="W9" s="27" t="s">
        <v>78</v>
      </c>
      <c r="X9" s="27" t="s">
        <v>78</v>
      </c>
      <c r="Y9" s="27" t="s">
        <v>78</v>
      </c>
      <c r="Z9" s="27" t="s">
        <v>78</v>
      </c>
      <c r="AA9" s="29" t="s">
        <v>78</v>
      </c>
      <c r="AB9" s="27" t="s">
        <v>77</v>
      </c>
      <c r="AC9" s="27" t="s">
        <v>77</v>
      </c>
      <c r="AD9" s="27" t="s">
        <v>77</v>
      </c>
      <c r="AE9" s="27" t="s">
        <v>78</v>
      </c>
      <c r="AF9" s="27" t="s">
        <v>77</v>
      </c>
      <c r="AG9" s="27" t="s">
        <v>78</v>
      </c>
      <c r="AH9" s="27" t="s">
        <v>77</v>
      </c>
      <c r="AI9" s="27" t="s">
        <v>78</v>
      </c>
      <c r="AJ9" s="27" t="s">
        <v>77</v>
      </c>
      <c r="AK9" s="27" t="s">
        <v>78</v>
      </c>
      <c r="AL9" s="27" t="s">
        <v>77</v>
      </c>
      <c r="AM9" s="27" t="s">
        <v>78</v>
      </c>
      <c r="AN9" s="27" t="s">
        <v>77</v>
      </c>
      <c r="AO9" s="27" t="s">
        <v>78</v>
      </c>
      <c r="AP9" s="29"/>
      <c r="AQ9" s="27" t="s">
        <v>77</v>
      </c>
      <c r="AR9" s="27" t="s">
        <v>78</v>
      </c>
      <c r="AS9" s="27" t="s">
        <v>78</v>
      </c>
      <c r="AT9" s="29" t="s">
        <v>78</v>
      </c>
      <c r="AU9" s="27" t="s">
        <v>77</v>
      </c>
      <c r="AV9" s="27" t="s">
        <v>78</v>
      </c>
      <c r="AW9" s="27" t="s">
        <v>77</v>
      </c>
      <c r="AX9" s="27" t="s">
        <v>78</v>
      </c>
      <c r="AY9" s="27" t="s">
        <v>77</v>
      </c>
      <c r="AZ9" s="27" t="s">
        <v>78</v>
      </c>
      <c r="BA9" s="27" t="s">
        <v>77</v>
      </c>
      <c r="BB9" s="27" t="s">
        <v>78</v>
      </c>
      <c r="BC9" s="27" t="s">
        <v>78</v>
      </c>
      <c r="BD9" s="27" t="s">
        <v>78</v>
      </c>
      <c r="BE9" s="27" t="s">
        <v>78</v>
      </c>
      <c r="BF9" s="28" t="s">
        <v>78</v>
      </c>
      <c r="BG9" s="27" t="s">
        <v>77</v>
      </c>
      <c r="BH9" s="27" t="s">
        <v>78</v>
      </c>
      <c r="BI9" s="27" t="s">
        <v>77</v>
      </c>
      <c r="BJ9" s="27" t="s">
        <v>78</v>
      </c>
      <c r="BK9" s="27" t="s">
        <v>77</v>
      </c>
      <c r="BL9" s="27" t="s">
        <v>78</v>
      </c>
      <c r="BM9" s="27" t="s">
        <v>77</v>
      </c>
      <c r="BN9" s="27" t="s">
        <v>78</v>
      </c>
      <c r="BO9" s="27" t="s">
        <v>77</v>
      </c>
      <c r="BP9" s="27" t="s">
        <v>78</v>
      </c>
      <c r="BQ9" s="27" t="s">
        <v>77</v>
      </c>
      <c r="BR9" s="27" t="s">
        <v>78</v>
      </c>
      <c r="BS9" s="27"/>
      <c r="BT9" s="29" t="s">
        <v>77</v>
      </c>
      <c r="BU9" s="29" t="s">
        <v>78</v>
      </c>
      <c r="BV9" s="29" t="s">
        <v>79</v>
      </c>
    </row>
    <row r="10" spans="1:74" x14ac:dyDescent="0.25">
      <c r="A10" s="31">
        <v>1</v>
      </c>
      <c r="B10" s="32" t="s">
        <v>80</v>
      </c>
      <c r="C10" s="33" t="s">
        <v>81</v>
      </c>
      <c r="D10" s="34">
        <v>0</v>
      </c>
      <c r="E10" s="35">
        <v>13570</v>
      </c>
      <c r="F10" s="35">
        <v>0</v>
      </c>
      <c r="G10" s="35">
        <v>0</v>
      </c>
      <c r="H10" s="35">
        <v>0</v>
      </c>
      <c r="I10" s="36">
        <f>E10+F10+G10+H10</f>
        <v>13570</v>
      </c>
      <c r="J10" s="37">
        <v>0</v>
      </c>
      <c r="K10" s="37">
        <v>468870</v>
      </c>
      <c r="L10" s="37">
        <v>14100</v>
      </c>
      <c r="M10" s="38">
        <f>SUM(K10:L10)</f>
        <v>482970</v>
      </c>
      <c r="N10" s="37">
        <v>0</v>
      </c>
      <c r="O10" s="37">
        <v>449155</v>
      </c>
      <c r="P10" s="37">
        <v>6000</v>
      </c>
      <c r="Q10" s="37">
        <v>0</v>
      </c>
      <c r="R10" s="37">
        <v>0</v>
      </c>
      <c r="S10" s="37">
        <v>0</v>
      </c>
      <c r="T10" s="37">
        <v>0</v>
      </c>
      <c r="U10" s="39">
        <f>SUM(O10:T10)</f>
        <v>455155</v>
      </c>
      <c r="V10" s="11">
        <v>0</v>
      </c>
      <c r="W10" s="11">
        <v>1930</v>
      </c>
      <c r="X10" s="11">
        <v>0</v>
      </c>
      <c r="Y10" s="11">
        <v>0</v>
      </c>
      <c r="Z10" s="11">
        <v>0</v>
      </c>
      <c r="AA10" s="13">
        <f>W10+X10+Y10+Z10</f>
        <v>1930</v>
      </c>
      <c r="AB10" s="37">
        <v>0</v>
      </c>
      <c r="AC10" s="37">
        <v>0</v>
      </c>
      <c r="AD10" s="37">
        <v>0</v>
      </c>
      <c r="AE10" s="37">
        <v>6280</v>
      </c>
      <c r="AF10" s="37">
        <v>0</v>
      </c>
      <c r="AG10" s="37">
        <v>0</v>
      </c>
      <c r="AH10" s="37">
        <v>0</v>
      </c>
      <c r="AI10" s="37">
        <v>0</v>
      </c>
      <c r="AJ10" s="37">
        <v>0</v>
      </c>
      <c r="AK10" s="37">
        <v>0</v>
      </c>
      <c r="AL10" s="37">
        <v>0</v>
      </c>
      <c r="AM10" s="37">
        <v>0</v>
      </c>
      <c r="AN10" s="37">
        <v>0</v>
      </c>
      <c r="AO10" s="37">
        <v>0</v>
      </c>
      <c r="AP10" s="39">
        <f>AL10+AN10</f>
        <v>0</v>
      </c>
      <c r="AQ10" s="37">
        <v>0</v>
      </c>
      <c r="AR10" s="37">
        <v>220000</v>
      </c>
      <c r="AS10" s="37">
        <v>8050</v>
      </c>
      <c r="AT10" s="39">
        <f>AR10+AS10</f>
        <v>228050</v>
      </c>
      <c r="AU10" s="37">
        <v>0</v>
      </c>
      <c r="AV10" s="37">
        <v>0</v>
      </c>
      <c r="AW10" s="37">
        <v>0</v>
      </c>
      <c r="AX10" s="37">
        <v>95740</v>
      </c>
      <c r="AY10" s="37">
        <v>0</v>
      </c>
      <c r="AZ10" s="37">
        <v>0</v>
      </c>
      <c r="BA10" s="37">
        <v>0</v>
      </c>
      <c r="BB10" s="37">
        <v>0</v>
      </c>
      <c r="BC10" s="37">
        <v>0</v>
      </c>
      <c r="BD10" s="37">
        <v>0</v>
      </c>
      <c r="BE10" s="37">
        <v>0</v>
      </c>
      <c r="BF10" s="38">
        <f>BB10+BC10+BD10+BE10</f>
        <v>0</v>
      </c>
      <c r="BG10" s="37">
        <v>0</v>
      </c>
      <c r="BH10" s="37">
        <v>0</v>
      </c>
      <c r="BI10" s="37">
        <v>0</v>
      </c>
      <c r="BJ10" s="37">
        <v>0</v>
      </c>
      <c r="BK10" s="37">
        <v>0</v>
      </c>
      <c r="BL10" s="37">
        <v>2780</v>
      </c>
      <c r="BM10" s="37">
        <v>0</v>
      </c>
      <c r="BN10" s="37">
        <v>0</v>
      </c>
      <c r="BO10" s="37">
        <v>0</v>
      </c>
      <c r="BP10" s="37">
        <v>0</v>
      </c>
      <c r="BQ10" s="37">
        <v>0</v>
      </c>
      <c r="BR10" s="37">
        <v>0</v>
      </c>
      <c r="BS10" s="37"/>
      <c r="BT10" s="40">
        <f>D10+J10+N10+S10+V10+AB10+AC10+AD10+AF10+AH10+AJ10+AL10+AN10+AQ10+AU10+AW10+AY10+BA10+BG10+BI10+BK10+BM10+BO10+BQ10</f>
        <v>0</v>
      </c>
      <c r="BU10" s="39">
        <f>I10+M10+U10+AA10+AE10+AG10+AI10+AK10+AM10+AO10+AT10+AV10+AX10+AZ10+BF10+BH10+BJ10+BL10+BN10+BP10+BR10</f>
        <v>1286475</v>
      </c>
      <c r="BV10" s="39">
        <f>BT10+BU10</f>
        <v>1286475</v>
      </c>
    </row>
    <row r="11" spans="1:74" x14ac:dyDescent="0.25">
      <c r="A11" s="31">
        <v>2</v>
      </c>
      <c r="B11" s="32" t="s">
        <v>82</v>
      </c>
      <c r="C11" s="41" t="s">
        <v>83</v>
      </c>
      <c r="D11" s="34">
        <v>0</v>
      </c>
      <c r="E11" s="35">
        <v>32000</v>
      </c>
      <c r="F11" s="35">
        <v>0</v>
      </c>
      <c r="G11" s="35">
        <v>0</v>
      </c>
      <c r="H11" s="35">
        <v>0</v>
      </c>
      <c r="I11" s="36">
        <f t="shared" ref="I11:I74" si="0">E11+F11+G11+H11</f>
        <v>32000</v>
      </c>
      <c r="J11" s="37">
        <v>0</v>
      </c>
      <c r="K11" s="37">
        <v>997353</v>
      </c>
      <c r="L11" s="37">
        <v>8000</v>
      </c>
      <c r="M11" s="38">
        <f t="shared" ref="M11:M74" si="1">SUM(K11:L11)</f>
        <v>1005353</v>
      </c>
      <c r="N11" s="37">
        <v>0</v>
      </c>
      <c r="O11" s="37">
        <v>981381</v>
      </c>
      <c r="P11" s="37">
        <v>4000</v>
      </c>
      <c r="Q11" s="37">
        <v>0</v>
      </c>
      <c r="R11" s="37">
        <v>0</v>
      </c>
      <c r="S11" s="37">
        <v>0</v>
      </c>
      <c r="T11" s="37">
        <v>0</v>
      </c>
      <c r="U11" s="39">
        <f t="shared" ref="U11:U74" si="2">SUM(O11:T11)</f>
        <v>985381</v>
      </c>
      <c r="V11" s="11">
        <v>0</v>
      </c>
      <c r="W11" s="37">
        <v>9000</v>
      </c>
      <c r="X11" s="37">
        <v>0</v>
      </c>
      <c r="Y11" s="37">
        <v>0</v>
      </c>
      <c r="Z11" s="37">
        <v>0</v>
      </c>
      <c r="AA11" s="13">
        <f t="shared" ref="AA11:AA74" si="3">W11+X11+Y11+Z11</f>
        <v>9000</v>
      </c>
      <c r="AB11" s="37">
        <v>0</v>
      </c>
      <c r="AC11" s="37">
        <v>0</v>
      </c>
      <c r="AD11" s="37">
        <v>0</v>
      </c>
      <c r="AE11" s="37">
        <v>110</v>
      </c>
      <c r="AF11" s="37">
        <v>0</v>
      </c>
      <c r="AG11" s="37">
        <v>0</v>
      </c>
      <c r="AH11" s="37">
        <v>0</v>
      </c>
      <c r="AI11" s="37">
        <v>0</v>
      </c>
      <c r="AJ11" s="37">
        <v>0</v>
      </c>
      <c r="AK11" s="37">
        <v>0</v>
      </c>
      <c r="AL11" s="37">
        <v>0</v>
      </c>
      <c r="AM11" s="37">
        <v>0</v>
      </c>
      <c r="AN11" s="37">
        <v>0</v>
      </c>
      <c r="AO11" s="37">
        <v>0</v>
      </c>
      <c r="AP11" s="39">
        <f t="shared" ref="AP11:AP34" si="4">AL11+AN11</f>
        <v>0</v>
      </c>
      <c r="AQ11" s="37">
        <v>0</v>
      </c>
      <c r="AR11" s="37">
        <v>507644</v>
      </c>
      <c r="AS11" s="37">
        <v>5000</v>
      </c>
      <c r="AT11" s="39">
        <f t="shared" ref="AT11:AT74" si="5">AR11+AS11</f>
        <v>512644</v>
      </c>
      <c r="AU11" s="37">
        <v>0</v>
      </c>
      <c r="AV11" s="37">
        <v>0</v>
      </c>
      <c r="AW11" s="37">
        <v>0</v>
      </c>
      <c r="AX11" s="37">
        <v>175000</v>
      </c>
      <c r="AY11" s="37">
        <v>0</v>
      </c>
      <c r="AZ11" s="37">
        <v>0</v>
      </c>
      <c r="BA11" s="37">
        <v>0</v>
      </c>
      <c r="BB11" s="37">
        <v>0</v>
      </c>
      <c r="BC11" s="37">
        <v>0</v>
      </c>
      <c r="BD11" s="37">
        <v>0</v>
      </c>
      <c r="BE11" s="37">
        <v>0</v>
      </c>
      <c r="BF11" s="38">
        <f t="shared" ref="BF11:BF74" si="6">BB11+BC11+BD11+BE11</f>
        <v>0</v>
      </c>
      <c r="BG11" s="37">
        <v>0</v>
      </c>
      <c r="BH11" s="37">
        <v>0</v>
      </c>
      <c r="BI11" s="37">
        <v>0</v>
      </c>
      <c r="BJ11" s="37">
        <v>0</v>
      </c>
      <c r="BK11" s="37">
        <v>0</v>
      </c>
      <c r="BL11" s="37">
        <v>4500</v>
      </c>
      <c r="BM11" s="37">
        <v>0</v>
      </c>
      <c r="BN11" s="37">
        <v>0</v>
      </c>
      <c r="BO11" s="37">
        <v>0</v>
      </c>
      <c r="BP11" s="37">
        <v>0</v>
      </c>
      <c r="BQ11" s="37">
        <v>0</v>
      </c>
      <c r="BR11" s="37">
        <v>0</v>
      </c>
      <c r="BS11" s="37">
        <v>0</v>
      </c>
      <c r="BT11" s="40">
        <f t="shared" ref="BT11:BT74" si="7">D11+J11+N11+S11+V11+AB11+AC11+AD11+AF11+AH11+AJ11+AL11+AN11+AQ11+AU11+AW11+AY11+BA11+BG11+BI11+BK11+BM11+BO11+BQ11</f>
        <v>0</v>
      </c>
      <c r="BU11" s="39">
        <f t="shared" ref="BU11:BU74" si="8">I11+M11+U11+AA11+AE11+AG11+AI11+AK11+AM11+AO11+AT11+AV11+AX11+AZ11+BF11+BH11+BJ11+BL11+BN11+BP11+BR11</f>
        <v>2723988</v>
      </c>
      <c r="BV11" s="39">
        <f t="shared" ref="BV11:BV74" si="9">BT11+BU11</f>
        <v>2723988</v>
      </c>
    </row>
    <row r="12" spans="1:74" x14ac:dyDescent="0.25">
      <c r="A12" s="31">
        <v>3</v>
      </c>
      <c r="B12" s="32" t="s">
        <v>84</v>
      </c>
      <c r="C12" s="41" t="s">
        <v>85</v>
      </c>
      <c r="D12" s="34">
        <v>0</v>
      </c>
      <c r="E12" s="35">
        <v>97706</v>
      </c>
      <c r="F12" s="35">
        <v>0</v>
      </c>
      <c r="G12" s="35">
        <v>0</v>
      </c>
      <c r="H12" s="35">
        <v>0</v>
      </c>
      <c r="I12" s="36">
        <f t="shared" si="0"/>
        <v>97706</v>
      </c>
      <c r="J12" s="37">
        <v>0</v>
      </c>
      <c r="K12" s="37">
        <v>107562</v>
      </c>
      <c r="L12" s="37">
        <v>0</v>
      </c>
      <c r="M12" s="38">
        <f t="shared" si="1"/>
        <v>107562</v>
      </c>
      <c r="N12" s="37">
        <v>0</v>
      </c>
      <c r="O12" s="37">
        <v>111726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9">
        <f t="shared" si="2"/>
        <v>111726</v>
      </c>
      <c r="V12" s="11">
        <v>0</v>
      </c>
      <c r="W12" s="37">
        <v>68515</v>
      </c>
      <c r="X12" s="37">
        <v>0</v>
      </c>
      <c r="Y12" s="37">
        <v>0</v>
      </c>
      <c r="Z12" s="37">
        <v>0</v>
      </c>
      <c r="AA12" s="13">
        <f t="shared" si="3"/>
        <v>68515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v>0</v>
      </c>
      <c r="AP12" s="39">
        <f t="shared" si="4"/>
        <v>0</v>
      </c>
      <c r="AQ12" s="37">
        <v>0</v>
      </c>
      <c r="AR12" s="37">
        <v>74668</v>
      </c>
      <c r="AS12" s="37">
        <v>0</v>
      </c>
      <c r="AT12" s="39">
        <f t="shared" si="5"/>
        <v>74668</v>
      </c>
      <c r="AU12" s="37">
        <v>0</v>
      </c>
      <c r="AV12" s="37">
        <v>535</v>
      </c>
      <c r="AW12" s="37">
        <v>0</v>
      </c>
      <c r="AX12" s="37">
        <v>41712</v>
      </c>
      <c r="AY12" s="37">
        <v>0</v>
      </c>
      <c r="AZ12" s="37">
        <v>0</v>
      </c>
      <c r="BA12" s="37">
        <v>0</v>
      </c>
      <c r="BB12" s="37">
        <v>0</v>
      </c>
      <c r="BC12" s="37">
        <v>0</v>
      </c>
      <c r="BD12" s="37">
        <v>0</v>
      </c>
      <c r="BE12" s="37">
        <v>0</v>
      </c>
      <c r="BF12" s="38">
        <f t="shared" si="6"/>
        <v>0</v>
      </c>
      <c r="BG12" s="37">
        <v>0</v>
      </c>
      <c r="BH12" s="37">
        <v>0</v>
      </c>
      <c r="BI12" s="37">
        <v>0</v>
      </c>
      <c r="BJ12" s="37">
        <v>0</v>
      </c>
      <c r="BK12" s="37">
        <v>0</v>
      </c>
      <c r="BL12" s="37">
        <v>1630</v>
      </c>
      <c r="BM12" s="37">
        <v>0</v>
      </c>
      <c r="BN12" s="37">
        <v>600</v>
      </c>
      <c r="BO12" s="37">
        <v>0</v>
      </c>
      <c r="BP12" s="37">
        <v>0</v>
      </c>
      <c r="BQ12" s="37">
        <v>0</v>
      </c>
      <c r="BR12" s="37">
        <v>0</v>
      </c>
      <c r="BS12" s="37">
        <v>0</v>
      </c>
      <c r="BT12" s="40">
        <f t="shared" si="7"/>
        <v>0</v>
      </c>
      <c r="BU12" s="39">
        <f t="shared" si="8"/>
        <v>504654</v>
      </c>
      <c r="BV12" s="39">
        <f t="shared" si="9"/>
        <v>504654</v>
      </c>
    </row>
    <row r="13" spans="1:74" x14ac:dyDescent="0.25">
      <c r="A13" s="31">
        <v>4</v>
      </c>
      <c r="B13" s="32" t="s">
        <v>86</v>
      </c>
      <c r="C13" s="41" t="s">
        <v>87</v>
      </c>
      <c r="D13" s="34">
        <v>0</v>
      </c>
      <c r="E13" s="35">
        <v>0</v>
      </c>
      <c r="F13" s="35">
        <v>0</v>
      </c>
      <c r="G13" s="35">
        <v>0</v>
      </c>
      <c r="H13" s="35">
        <v>0</v>
      </c>
      <c r="I13" s="36">
        <f t="shared" si="0"/>
        <v>0</v>
      </c>
      <c r="J13" s="37">
        <v>0</v>
      </c>
      <c r="K13" s="37">
        <v>47603</v>
      </c>
      <c r="L13" s="37">
        <v>0</v>
      </c>
      <c r="M13" s="38">
        <f t="shared" si="1"/>
        <v>47603</v>
      </c>
      <c r="N13" s="37">
        <v>0</v>
      </c>
      <c r="O13" s="37">
        <v>35926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9">
        <f t="shared" si="2"/>
        <v>35926</v>
      </c>
      <c r="V13" s="11">
        <v>0</v>
      </c>
      <c r="W13" s="37">
        <v>0</v>
      </c>
      <c r="X13" s="37">
        <v>0</v>
      </c>
      <c r="Y13" s="37">
        <v>0</v>
      </c>
      <c r="Z13" s="37">
        <v>0</v>
      </c>
      <c r="AA13" s="13">
        <f t="shared" si="3"/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7">
        <v>0</v>
      </c>
      <c r="AK13" s="37">
        <v>0</v>
      </c>
      <c r="AL13" s="37">
        <v>0</v>
      </c>
      <c r="AM13" s="37">
        <v>0</v>
      </c>
      <c r="AN13" s="37">
        <v>0</v>
      </c>
      <c r="AO13" s="37">
        <v>0</v>
      </c>
      <c r="AP13" s="39">
        <f t="shared" si="4"/>
        <v>0</v>
      </c>
      <c r="AQ13" s="37">
        <v>0</v>
      </c>
      <c r="AR13" s="37">
        <v>25019</v>
      </c>
      <c r="AS13" s="37">
        <v>0</v>
      </c>
      <c r="AT13" s="39">
        <f t="shared" si="5"/>
        <v>25019</v>
      </c>
      <c r="AU13" s="37">
        <v>0</v>
      </c>
      <c r="AV13" s="37">
        <v>0</v>
      </c>
      <c r="AW13" s="37">
        <v>0</v>
      </c>
      <c r="AX13" s="37">
        <v>12112</v>
      </c>
      <c r="AY13" s="37">
        <v>0</v>
      </c>
      <c r="AZ13" s="37">
        <v>0</v>
      </c>
      <c r="BA13" s="37">
        <v>0</v>
      </c>
      <c r="BB13" s="37">
        <v>0</v>
      </c>
      <c r="BC13" s="37">
        <v>0</v>
      </c>
      <c r="BD13" s="37">
        <v>0</v>
      </c>
      <c r="BE13" s="37">
        <v>0</v>
      </c>
      <c r="BF13" s="38">
        <f t="shared" si="6"/>
        <v>0</v>
      </c>
      <c r="BG13" s="37">
        <v>0</v>
      </c>
      <c r="BH13" s="37">
        <v>0</v>
      </c>
      <c r="BI13" s="37">
        <v>0</v>
      </c>
      <c r="BJ13" s="37">
        <v>0</v>
      </c>
      <c r="BK13" s="37">
        <v>0</v>
      </c>
      <c r="BL13" s="37">
        <v>0</v>
      </c>
      <c r="BM13" s="37">
        <v>0</v>
      </c>
      <c r="BN13" s="37">
        <v>0</v>
      </c>
      <c r="BO13" s="37">
        <v>0</v>
      </c>
      <c r="BP13" s="37">
        <v>0</v>
      </c>
      <c r="BQ13" s="37">
        <v>0</v>
      </c>
      <c r="BR13" s="37">
        <v>0</v>
      </c>
      <c r="BS13" s="37">
        <v>0</v>
      </c>
      <c r="BT13" s="40">
        <f t="shared" si="7"/>
        <v>0</v>
      </c>
      <c r="BU13" s="39">
        <f t="shared" si="8"/>
        <v>120660</v>
      </c>
      <c r="BV13" s="39">
        <f t="shared" si="9"/>
        <v>120660</v>
      </c>
    </row>
    <row r="14" spans="1:74" x14ac:dyDescent="0.25">
      <c r="A14" s="31">
        <v>5</v>
      </c>
      <c r="B14" s="32" t="s">
        <v>88</v>
      </c>
      <c r="C14" s="41" t="s">
        <v>89</v>
      </c>
      <c r="D14" s="34">
        <v>0</v>
      </c>
      <c r="E14" s="35">
        <v>0</v>
      </c>
      <c r="F14" s="35">
        <v>0</v>
      </c>
      <c r="G14" s="35">
        <v>0</v>
      </c>
      <c r="H14" s="35">
        <v>0</v>
      </c>
      <c r="I14" s="36">
        <f t="shared" si="0"/>
        <v>0</v>
      </c>
      <c r="J14" s="37">
        <v>0</v>
      </c>
      <c r="K14" s="37">
        <v>11000</v>
      </c>
      <c r="L14" s="37">
        <v>0</v>
      </c>
      <c r="M14" s="38">
        <f t="shared" si="1"/>
        <v>11000</v>
      </c>
      <c r="N14" s="37">
        <v>0</v>
      </c>
      <c r="O14" s="37">
        <v>9000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9">
        <f t="shared" si="2"/>
        <v>9000</v>
      </c>
      <c r="V14" s="11">
        <v>0</v>
      </c>
      <c r="W14" s="37">
        <v>0</v>
      </c>
      <c r="X14" s="37">
        <v>0</v>
      </c>
      <c r="Y14" s="37">
        <v>0</v>
      </c>
      <c r="Z14" s="37">
        <v>0</v>
      </c>
      <c r="AA14" s="13">
        <f t="shared" si="3"/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7">
        <v>0</v>
      </c>
      <c r="AK14" s="37">
        <v>0</v>
      </c>
      <c r="AL14" s="37">
        <v>0</v>
      </c>
      <c r="AM14" s="37">
        <v>0</v>
      </c>
      <c r="AN14" s="37">
        <v>0</v>
      </c>
      <c r="AO14" s="37">
        <v>0</v>
      </c>
      <c r="AP14" s="39">
        <f t="shared" si="4"/>
        <v>0</v>
      </c>
      <c r="AQ14" s="37">
        <v>0</v>
      </c>
      <c r="AR14" s="37">
        <v>5500</v>
      </c>
      <c r="AS14" s="37">
        <v>0</v>
      </c>
      <c r="AT14" s="39">
        <f t="shared" si="5"/>
        <v>5500</v>
      </c>
      <c r="AU14" s="37">
        <v>0</v>
      </c>
      <c r="AV14" s="37">
        <v>0</v>
      </c>
      <c r="AW14" s="37">
        <v>0</v>
      </c>
      <c r="AX14" s="37">
        <v>6000</v>
      </c>
      <c r="AY14" s="37">
        <v>0</v>
      </c>
      <c r="AZ14" s="37">
        <v>0</v>
      </c>
      <c r="BA14" s="37">
        <v>0</v>
      </c>
      <c r="BB14" s="37">
        <v>0</v>
      </c>
      <c r="BC14" s="37">
        <v>0</v>
      </c>
      <c r="BD14" s="37">
        <v>0</v>
      </c>
      <c r="BE14" s="37">
        <v>0</v>
      </c>
      <c r="BF14" s="38">
        <f t="shared" si="6"/>
        <v>0</v>
      </c>
      <c r="BG14" s="37">
        <v>0</v>
      </c>
      <c r="BH14" s="37">
        <v>0</v>
      </c>
      <c r="BI14" s="37">
        <v>0</v>
      </c>
      <c r="BJ14" s="37">
        <v>0</v>
      </c>
      <c r="BK14" s="37">
        <v>0</v>
      </c>
      <c r="BL14" s="37">
        <v>0</v>
      </c>
      <c r="BM14" s="37">
        <v>0</v>
      </c>
      <c r="BN14" s="37">
        <v>0</v>
      </c>
      <c r="BO14" s="37">
        <v>0</v>
      </c>
      <c r="BP14" s="37">
        <v>0</v>
      </c>
      <c r="BQ14" s="37">
        <v>0</v>
      </c>
      <c r="BR14" s="37">
        <v>0</v>
      </c>
      <c r="BS14" s="37">
        <v>0</v>
      </c>
      <c r="BT14" s="40">
        <f t="shared" si="7"/>
        <v>0</v>
      </c>
      <c r="BU14" s="39">
        <f t="shared" si="8"/>
        <v>31500</v>
      </c>
      <c r="BV14" s="39">
        <f t="shared" si="9"/>
        <v>31500</v>
      </c>
    </row>
    <row r="15" spans="1:74" x14ac:dyDescent="0.25">
      <c r="A15" s="31">
        <v>6</v>
      </c>
      <c r="B15" s="32" t="s">
        <v>90</v>
      </c>
      <c r="C15" s="33" t="s">
        <v>91</v>
      </c>
      <c r="D15" s="34">
        <v>0</v>
      </c>
      <c r="E15" s="35">
        <v>42400</v>
      </c>
      <c r="F15" s="35">
        <v>0</v>
      </c>
      <c r="G15" s="35">
        <v>0</v>
      </c>
      <c r="H15" s="35">
        <v>0</v>
      </c>
      <c r="I15" s="36">
        <f t="shared" si="0"/>
        <v>42400</v>
      </c>
      <c r="J15" s="37">
        <v>0</v>
      </c>
      <c r="K15" s="37">
        <v>894400</v>
      </c>
      <c r="L15" s="37">
        <v>5600</v>
      </c>
      <c r="M15" s="38">
        <f t="shared" si="1"/>
        <v>900000</v>
      </c>
      <c r="N15" s="37">
        <v>0</v>
      </c>
      <c r="O15" s="37">
        <v>912000</v>
      </c>
      <c r="P15" s="37">
        <v>8000</v>
      </c>
      <c r="Q15" s="37">
        <v>0</v>
      </c>
      <c r="R15" s="37">
        <v>0</v>
      </c>
      <c r="S15" s="37">
        <v>0</v>
      </c>
      <c r="T15" s="37">
        <v>0</v>
      </c>
      <c r="U15" s="39">
        <f t="shared" si="2"/>
        <v>920000</v>
      </c>
      <c r="V15" s="11">
        <v>0</v>
      </c>
      <c r="W15" s="37">
        <v>12000</v>
      </c>
      <c r="X15" s="37">
        <v>0</v>
      </c>
      <c r="Y15" s="37">
        <v>0</v>
      </c>
      <c r="Z15" s="37">
        <v>0</v>
      </c>
      <c r="AA15" s="13">
        <f t="shared" si="3"/>
        <v>12000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9">
        <f t="shared" si="4"/>
        <v>0</v>
      </c>
      <c r="AQ15" s="37">
        <v>0</v>
      </c>
      <c r="AR15" s="37">
        <v>404000</v>
      </c>
      <c r="AS15" s="37">
        <v>6000</v>
      </c>
      <c r="AT15" s="39">
        <f t="shared" si="5"/>
        <v>410000</v>
      </c>
      <c r="AU15" s="37">
        <v>0</v>
      </c>
      <c r="AV15" s="37">
        <v>0</v>
      </c>
      <c r="AW15" s="37">
        <v>0</v>
      </c>
      <c r="AX15" s="37">
        <v>105000</v>
      </c>
      <c r="AY15" s="37">
        <v>0</v>
      </c>
      <c r="AZ15" s="37">
        <v>0</v>
      </c>
      <c r="BA15" s="37">
        <v>0</v>
      </c>
      <c r="BB15" s="37">
        <v>0</v>
      </c>
      <c r="BC15" s="37">
        <v>0</v>
      </c>
      <c r="BD15" s="37">
        <v>0</v>
      </c>
      <c r="BE15" s="37">
        <v>0</v>
      </c>
      <c r="BF15" s="38">
        <f t="shared" si="6"/>
        <v>0</v>
      </c>
      <c r="BG15" s="37">
        <v>0</v>
      </c>
      <c r="BH15" s="37">
        <v>0</v>
      </c>
      <c r="BI15" s="37">
        <v>0</v>
      </c>
      <c r="BJ15" s="37">
        <v>65</v>
      </c>
      <c r="BK15" s="37">
        <v>0</v>
      </c>
      <c r="BL15" s="37">
        <v>4600</v>
      </c>
      <c r="BM15" s="37">
        <v>0</v>
      </c>
      <c r="BN15" s="37">
        <v>1500</v>
      </c>
      <c r="BO15" s="37">
        <v>0</v>
      </c>
      <c r="BP15" s="37">
        <v>0</v>
      </c>
      <c r="BQ15" s="37">
        <v>0</v>
      </c>
      <c r="BR15" s="37">
        <v>0</v>
      </c>
      <c r="BS15" s="37" t="s">
        <v>92</v>
      </c>
      <c r="BT15" s="40">
        <f t="shared" si="7"/>
        <v>0</v>
      </c>
      <c r="BU15" s="39">
        <f t="shared" si="8"/>
        <v>2395565</v>
      </c>
      <c r="BV15" s="39">
        <f t="shared" si="9"/>
        <v>2395565</v>
      </c>
    </row>
    <row r="16" spans="1:74" x14ac:dyDescent="0.25">
      <c r="A16" s="31">
        <v>7</v>
      </c>
      <c r="B16" s="32" t="s">
        <v>93</v>
      </c>
      <c r="C16" s="41" t="s">
        <v>94</v>
      </c>
      <c r="D16" s="34">
        <v>0</v>
      </c>
      <c r="E16" s="35">
        <v>2000</v>
      </c>
      <c r="F16" s="35">
        <v>0</v>
      </c>
      <c r="G16" s="35">
        <v>0</v>
      </c>
      <c r="H16" s="35">
        <v>0</v>
      </c>
      <c r="I16" s="36">
        <f t="shared" si="0"/>
        <v>2000</v>
      </c>
      <c r="J16" s="37">
        <v>0</v>
      </c>
      <c r="K16" s="37">
        <v>90000</v>
      </c>
      <c r="L16" s="37">
        <v>0</v>
      </c>
      <c r="M16" s="38">
        <f t="shared" si="1"/>
        <v>90000</v>
      </c>
      <c r="N16" s="37">
        <v>0</v>
      </c>
      <c r="O16" s="37">
        <v>85000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9">
        <f t="shared" si="2"/>
        <v>85000</v>
      </c>
      <c r="V16" s="11">
        <v>0</v>
      </c>
      <c r="W16" s="37">
        <v>0</v>
      </c>
      <c r="X16" s="37">
        <v>0</v>
      </c>
      <c r="Y16" s="37">
        <v>0</v>
      </c>
      <c r="Z16" s="37">
        <v>0</v>
      </c>
      <c r="AA16" s="13">
        <f t="shared" si="3"/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39">
        <f t="shared" si="4"/>
        <v>0</v>
      </c>
      <c r="AQ16" s="37">
        <v>0</v>
      </c>
      <c r="AR16" s="37">
        <v>73000</v>
      </c>
      <c r="AS16" s="37">
        <v>0</v>
      </c>
      <c r="AT16" s="39">
        <f t="shared" si="5"/>
        <v>73000</v>
      </c>
      <c r="AU16" s="37">
        <v>0</v>
      </c>
      <c r="AV16" s="37">
        <v>0</v>
      </c>
      <c r="AW16" s="37">
        <v>0</v>
      </c>
      <c r="AX16" s="37">
        <v>45000</v>
      </c>
      <c r="AY16" s="37">
        <v>0</v>
      </c>
      <c r="AZ16" s="37">
        <v>0</v>
      </c>
      <c r="BA16" s="37">
        <v>0</v>
      </c>
      <c r="BB16" s="37">
        <v>0</v>
      </c>
      <c r="BC16" s="37">
        <v>0</v>
      </c>
      <c r="BD16" s="37">
        <v>0</v>
      </c>
      <c r="BE16" s="37">
        <v>0</v>
      </c>
      <c r="BF16" s="38">
        <f t="shared" si="6"/>
        <v>0</v>
      </c>
      <c r="BG16" s="37">
        <v>0</v>
      </c>
      <c r="BH16" s="37">
        <v>0</v>
      </c>
      <c r="BI16" s="37">
        <v>0</v>
      </c>
      <c r="BJ16" s="37">
        <v>0</v>
      </c>
      <c r="BK16" s="37">
        <v>0</v>
      </c>
      <c r="BL16" s="37">
        <v>600</v>
      </c>
      <c r="BM16" s="37">
        <v>0</v>
      </c>
      <c r="BN16" s="37">
        <v>0</v>
      </c>
      <c r="BO16" s="37">
        <v>0</v>
      </c>
      <c r="BP16" s="37">
        <v>0</v>
      </c>
      <c r="BQ16" s="37">
        <v>0</v>
      </c>
      <c r="BR16" s="37">
        <v>0</v>
      </c>
      <c r="BS16" s="37">
        <v>0</v>
      </c>
      <c r="BT16" s="40">
        <f t="shared" si="7"/>
        <v>0</v>
      </c>
      <c r="BU16" s="39">
        <f t="shared" si="8"/>
        <v>295600</v>
      </c>
      <c r="BV16" s="39">
        <f t="shared" si="9"/>
        <v>295600</v>
      </c>
    </row>
    <row r="17" spans="1:74" x14ac:dyDescent="0.25">
      <c r="A17" s="31">
        <v>8</v>
      </c>
      <c r="B17" s="32" t="s">
        <v>95</v>
      </c>
      <c r="C17" s="41" t="s">
        <v>96</v>
      </c>
      <c r="D17" s="34">
        <v>0</v>
      </c>
      <c r="E17" s="35">
        <v>0</v>
      </c>
      <c r="F17" s="35">
        <v>0</v>
      </c>
      <c r="G17" s="35">
        <v>0</v>
      </c>
      <c r="H17" s="35">
        <v>0</v>
      </c>
      <c r="I17" s="36">
        <f t="shared" si="0"/>
        <v>0</v>
      </c>
      <c r="J17" s="37">
        <v>0</v>
      </c>
      <c r="K17" s="37">
        <v>32000</v>
      </c>
      <c r="L17" s="37">
        <v>5000</v>
      </c>
      <c r="M17" s="38">
        <f t="shared" si="1"/>
        <v>37000</v>
      </c>
      <c r="N17" s="37">
        <v>0</v>
      </c>
      <c r="O17" s="37">
        <v>40000</v>
      </c>
      <c r="P17" s="37">
        <v>2000</v>
      </c>
      <c r="Q17" s="37">
        <v>0</v>
      </c>
      <c r="R17" s="37">
        <v>0</v>
      </c>
      <c r="S17" s="37">
        <v>0</v>
      </c>
      <c r="T17" s="37">
        <v>0</v>
      </c>
      <c r="U17" s="39">
        <f t="shared" si="2"/>
        <v>42000</v>
      </c>
      <c r="V17" s="11">
        <v>0</v>
      </c>
      <c r="W17" s="37">
        <v>0</v>
      </c>
      <c r="X17" s="37">
        <v>0</v>
      </c>
      <c r="Y17" s="37">
        <v>0</v>
      </c>
      <c r="Z17" s="37">
        <v>0</v>
      </c>
      <c r="AA17" s="13">
        <f t="shared" si="3"/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7">
        <v>0</v>
      </c>
      <c r="AK17" s="37">
        <v>0</v>
      </c>
      <c r="AL17" s="37">
        <v>0</v>
      </c>
      <c r="AM17" s="37">
        <v>0</v>
      </c>
      <c r="AN17" s="37">
        <v>0</v>
      </c>
      <c r="AO17" s="37">
        <v>0</v>
      </c>
      <c r="AP17" s="39">
        <f t="shared" si="4"/>
        <v>0</v>
      </c>
      <c r="AQ17" s="37">
        <v>0</v>
      </c>
      <c r="AR17" s="37">
        <v>30000</v>
      </c>
      <c r="AS17" s="37">
        <v>3000</v>
      </c>
      <c r="AT17" s="39">
        <f t="shared" si="5"/>
        <v>33000</v>
      </c>
      <c r="AU17" s="37">
        <v>0</v>
      </c>
      <c r="AV17" s="37">
        <v>0</v>
      </c>
      <c r="AW17" s="37">
        <v>0</v>
      </c>
      <c r="AX17" s="37">
        <v>3000</v>
      </c>
      <c r="AY17" s="37">
        <v>0</v>
      </c>
      <c r="AZ17" s="37">
        <v>0</v>
      </c>
      <c r="BA17" s="37">
        <v>0</v>
      </c>
      <c r="BB17" s="37">
        <v>0</v>
      </c>
      <c r="BC17" s="37">
        <v>0</v>
      </c>
      <c r="BD17" s="37">
        <v>0</v>
      </c>
      <c r="BE17" s="37">
        <v>0</v>
      </c>
      <c r="BF17" s="38">
        <f t="shared" si="6"/>
        <v>0</v>
      </c>
      <c r="BG17" s="37">
        <v>0</v>
      </c>
      <c r="BH17" s="37">
        <v>0</v>
      </c>
      <c r="BI17" s="37">
        <v>0</v>
      </c>
      <c r="BJ17" s="37">
        <v>0</v>
      </c>
      <c r="BK17" s="37">
        <v>0</v>
      </c>
      <c r="BL17" s="37">
        <v>300</v>
      </c>
      <c r="BM17" s="37">
        <v>0</v>
      </c>
      <c r="BN17" s="37">
        <v>0</v>
      </c>
      <c r="BO17" s="37">
        <v>0</v>
      </c>
      <c r="BP17" s="37">
        <v>0</v>
      </c>
      <c r="BQ17" s="37">
        <v>0</v>
      </c>
      <c r="BR17" s="37">
        <v>0</v>
      </c>
      <c r="BS17" s="37">
        <v>0</v>
      </c>
      <c r="BT17" s="40">
        <f t="shared" si="7"/>
        <v>0</v>
      </c>
      <c r="BU17" s="39">
        <f t="shared" si="8"/>
        <v>115300</v>
      </c>
      <c r="BV17" s="39">
        <f t="shared" si="9"/>
        <v>115300</v>
      </c>
    </row>
    <row r="18" spans="1:74" x14ac:dyDescent="0.25">
      <c r="A18" s="31">
        <v>9</v>
      </c>
      <c r="B18" s="32" t="s">
        <v>97</v>
      </c>
      <c r="C18" s="41" t="s">
        <v>98</v>
      </c>
      <c r="D18" s="34">
        <v>0</v>
      </c>
      <c r="E18" s="35">
        <v>500</v>
      </c>
      <c r="F18" s="35">
        <v>0</v>
      </c>
      <c r="G18" s="35">
        <v>0</v>
      </c>
      <c r="H18" s="35">
        <v>0</v>
      </c>
      <c r="I18" s="36">
        <f t="shared" si="0"/>
        <v>500</v>
      </c>
      <c r="J18" s="37">
        <v>0</v>
      </c>
      <c r="K18" s="37">
        <v>33680</v>
      </c>
      <c r="L18" s="37">
        <v>5000</v>
      </c>
      <c r="M18" s="38">
        <f t="shared" si="1"/>
        <v>38680</v>
      </c>
      <c r="N18" s="37">
        <v>0</v>
      </c>
      <c r="O18" s="37">
        <v>43500</v>
      </c>
      <c r="P18" s="37">
        <v>5000</v>
      </c>
      <c r="Q18" s="37">
        <v>0</v>
      </c>
      <c r="R18" s="37">
        <v>0</v>
      </c>
      <c r="S18" s="37">
        <v>0</v>
      </c>
      <c r="T18" s="37">
        <v>0</v>
      </c>
      <c r="U18" s="39">
        <f t="shared" si="2"/>
        <v>48500</v>
      </c>
      <c r="V18" s="11">
        <v>0</v>
      </c>
      <c r="W18" s="37">
        <v>0</v>
      </c>
      <c r="X18" s="37">
        <v>0</v>
      </c>
      <c r="Y18" s="37">
        <v>0</v>
      </c>
      <c r="Z18" s="37">
        <v>0</v>
      </c>
      <c r="AA18" s="13">
        <f t="shared" si="3"/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9">
        <f t="shared" si="4"/>
        <v>0</v>
      </c>
      <c r="AQ18" s="37">
        <v>0</v>
      </c>
      <c r="AR18" s="37">
        <v>24100</v>
      </c>
      <c r="AS18" s="37">
        <v>5000</v>
      </c>
      <c r="AT18" s="39">
        <f t="shared" si="5"/>
        <v>29100</v>
      </c>
      <c r="AU18" s="37">
        <v>0</v>
      </c>
      <c r="AV18" s="37">
        <v>0</v>
      </c>
      <c r="AW18" s="37">
        <v>0</v>
      </c>
      <c r="AX18" s="37">
        <v>10300</v>
      </c>
      <c r="AY18" s="37">
        <v>0</v>
      </c>
      <c r="AZ18" s="37">
        <v>0</v>
      </c>
      <c r="BA18" s="37">
        <v>0</v>
      </c>
      <c r="BB18" s="37">
        <v>0</v>
      </c>
      <c r="BC18" s="37">
        <v>0</v>
      </c>
      <c r="BD18" s="37">
        <v>0</v>
      </c>
      <c r="BE18" s="37">
        <v>0</v>
      </c>
      <c r="BF18" s="38">
        <f t="shared" si="6"/>
        <v>0</v>
      </c>
      <c r="BG18" s="37">
        <v>0</v>
      </c>
      <c r="BH18" s="37">
        <v>0</v>
      </c>
      <c r="BI18" s="37">
        <v>0</v>
      </c>
      <c r="BJ18" s="37">
        <v>0</v>
      </c>
      <c r="BK18" s="37">
        <v>0</v>
      </c>
      <c r="BL18" s="37">
        <v>100</v>
      </c>
      <c r="BM18" s="37">
        <v>0</v>
      </c>
      <c r="BN18" s="37">
        <v>0</v>
      </c>
      <c r="BO18" s="37">
        <v>0</v>
      </c>
      <c r="BP18" s="37">
        <v>0</v>
      </c>
      <c r="BQ18" s="37">
        <v>0</v>
      </c>
      <c r="BR18" s="37">
        <v>0</v>
      </c>
      <c r="BS18" s="37">
        <v>0</v>
      </c>
      <c r="BT18" s="40">
        <f t="shared" si="7"/>
        <v>0</v>
      </c>
      <c r="BU18" s="39">
        <f t="shared" si="8"/>
        <v>127180</v>
      </c>
      <c r="BV18" s="39">
        <f t="shared" si="9"/>
        <v>127180</v>
      </c>
    </row>
    <row r="19" spans="1:74" x14ac:dyDescent="0.25">
      <c r="A19" s="31">
        <v>10</v>
      </c>
      <c r="B19" s="32" t="s">
        <v>99</v>
      </c>
      <c r="C19" s="33" t="s">
        <v>100</v>
      </c>
      <c r="D19" s="34">
        <v>0</v>
      </c>
      <c r="E19" s="35">
        <v>2000</v>
      </c>
      <c r="F19" s="35">
        <v>0</v>
      </c>
      <c r="G19" s="35">
        <v>0</v>
      </c>
      <c r="H19" s="35">
        <v>0</v>
      </c>
      <c r="I19" s="36">
        <f t="shared" si="0"/>
        <v>2000</v>
      </c>
      <c r="J19" s="37">
        <v>0</v>
      </c>
      <c r="K19" s="37">
        <v>95100</v>
      </c>
      <c r="L19" s="37">
        <v>0</v>
      </c>
      <c r="M19" s="38">
        <f t="shared" si="1"/>
        <v>95100</v>
      </c>
      <c r="N19" s="37">
        <v>0</v>
      </c>
      <c r="O19" s="37">
        <v>77400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9">
        <f t="shared" si="2"/>
        <v>77400</v>
      </c>
      <c r="V19" s="11">
        <v>0</v>
      </c>
      <c r="W19" s="37">
        <v>0</v>
      </c>
      <c r="X19" s="37">
        <v>0</v>
      </c>
      <c r="Y19" s="37">
        <v>0</v>
      </c>
      <c r="Z19" s="37">
        <v>0</v>
      </c>
      <c r="AA19" s="13">
        <f t="shared" si="3"/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1650</v>
      </c>
      <c r="AH19" s="37">
        <v>0</v>
      </c>
      <c r="AI19" s="37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9">
        <f t="shared" si="4"/>
        <v>0</v>
      </c>
      <c r="AQ19" s="37">
        <v>0</v>
      </c>
      <c r="AR19" s="37">
        <v>62500</v>
      </c>
      <c r="AS19" s="37">
        <v>0</v>
      </c>
      <c r="AT19" s="39">
        <f t="shared" si="5"/>
        <v>62500</v>
      </c>
      <c r="AU19" s="37">
        <v>0</v>
      </c>
      <c r="AV19" s="37">
        <v>0</v>
      </c>
      <c r="AW19" s="37">
        <v>0</v>
      </c>
      <c r="AX19" s="37">
        <v>43364</v>
      </c>
      <c r="AY19" s="37">
        <v>0</v>
      </c>
      <c r="AZ19" s="37">
        <v>0</v>
      </c>
      <c r="BA19" s="37">
        <v>0</v>
      </c>
      <c r="BB19" s="37">
        <v>0</v>
      </c>
      <c r="BC19" s="37">
        <v>0</v>
      </c>
      <c r="BD19" s="37">
        <v>0</v>
      </c>
      <c r="BE19" s="37">
        <v>0</v>
      </c>
      <c r="BF19" s="38">
        <f t="shared" si="6"/>
        <v>0</v>
      </c>
      <c r="BG19" s="37">
        <v>0</v>
      </c>
      <c r="BH19" s="37">
        <v>0</v>
      </c>
      <c r="BI19" s="37">
        <v>0</v>
      </c>
      <c r="BJ19" s="37">
        <v>0</v>
      </c>
      <c r="BK19" s="37">
        <v>0</v>
      </c>
      <c r="BL19" s="37">
        <v>420</v>
      </c>
      <c r="BM19" s="37">
        <v>0</v>
      </c>
      <c r="BN19" s="37">
        <v>100</v>
      </c>
      <c r="BO19" s="37">
        <v>0</v>
      </c>
      <c r="BP19" s="37">
        <v>0</v>
      </c>
      <c r="BQ19" s="37">
        <v>0</v>
      </c>
      <c r="BR19" s="37">
        <v>0</v>
      </c>
      <c r="BS19" s="37">
        <v>0</v>
      </c>
      <c r="BT19" s="40">
        <f t="shared" si="7"/>
        <v>0</v>
      </c>
      <c r="BU19" s="39">
        <f t="shared" si="8"/>
        <v>282534</v>
      </c>
      <c r="BV19" s="39">
        <f t="shared" si="9"/>
        <v>282534</v>
      </c>
    </row>
    <row r="20" spans="1:74" x14ac:dyDescent="0.25">
      <c r="A20" s="31">
        <v>11</v>
      </c>
      <c r="B20" s="32" t="s">
        <v>101</v>
      </c>
      <c r="C20" s="41" t="s">
        <v>102</v>
      </c>
      <c r="D20" s="34">
        <v>0</v>
      </c>
      <c r="E20" s="35">
        <v>2500</v>
      </c>
      <c r="F20" s="35"/>
      <c r="G20" s="35">
        <v>0</v>
      </c>
      <c r="H20" s="35">
        <v>0</v>
      </c>
      <c r="I20" s="36">
        <f t="shared" si="0"/>
        <v>2500</v>
      </c>
      <c r="J20" s="37">
        <v>0</v>
      </c>
      <c r="K20" s="37">
        <v>23500</v>
      </c>
      <c r="L20" s="37"/>
      <c r="M20" s="38">
        <f t="shared" si="1"/>
        <v>23500</v>
      </c>
      <c r="N20" s="37">
        <v>0</v>
      </c>
      <c r="O20" s="37">
        <v>40000</v>
      </c>
      <c r="P20" s="37"/>
      <c r="Q20" s="37">
        <v>0</v>
      </c>
      <c r="R20" s="37">
        <v>0</v>
      </c>
      <c r="S20" s="37">
        <v>0</v>
      </c>
      <c r="T20" s="37">
        <v>0</v>
      </c>
      <c r="U20" s="39">
        <f t="shared" si="2"/>
        <v>40000</v>
      </c>
      <c r="V20" s="11">
        <v>0</v>
      </c>
      <c r="W20" s="37">
        <v>8250</v>
      </c>
      <c r="X20" s="37">
        <v>0</v>
      </c>
      <c r="Y20" s="37">
        <v>0</v>
      </c>
      <c r="Z20" s="37">
        <v>0</v>
      </c>
      <c r="AA20" s="13">
        <f t="shared" si="3"/>
        <v>8250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7">
        <v>0</v>
      </c>
      <c r="AI20" s="37">
        <v>0</v>
      </c>
      <c r="AJ20" s="37">
        <v>0</v>
      </c>
      <c r="AK20" s="37">
        <v>0</v>
      </c>
      <c r="AL20" s="37">
        <v>0</v>
      </c>
      <c r="AM20" s="37">
        <v>0</v>
      </c>
      <c r="AN20" s="37">
        <v>0</v>
      </c>
      <c r="AO20" s="37">
        <v>0</v>
      </c>
      <c r="AP20" s="39">
        <f t="shared" si="4"/>
        <v>0</v>
      </c>
      <c r="AQ20" s="37">
        <v>0</v>
      </c>
      <c r="AR20" s="37">
        <v>21200</v>
      </c>
      <c r="AS20" s="37">
        <v>0</v>
      </c>
      <c r="AT20" s="39">
        <f t="shared" si="5"/>
        <v>21200</v>
      </c>
      <c r="AU20" s="37">
        <v>0</v>
      </c>
      <c r="AV20" s="37">
        <v>0</v>
      </c>
      <c r="AW20" s="37">
        <v>0</v>
      </c>
      <c r="AX20" s="37">
        <v>5250</v>
      </c>
      <c r="AY20" s="37">
        <v>0</v>
      </c>
      <c r="AZ20" s="37">
        <v>0</v>
      </c>
      <c r="BA20" s="37">
        <v>0</v>
      </c>
      <c r="BB20" s="37">
        <v>0</v>
      </c>
      <c r="BC20" s="37">
        <v>0</v>
      </c>
      <c r="BD20" s="37">
        <v>0</v>
      </c>
      <c r="BE20" s="37">
        <v>0</v>
      </c>
      <c r="BF20" s="38">
        <f t="shared" si="6"/>
        <v>0</v>
      </c>
      <c r="BG20" s="37">
        <v>0</v>
      </c>
      <c r="BH20" s="37">
        <v>0</v>
      </c>
      <c r="BI20" s="37">
        <v>0</v>
      </c>
      <c r="BJ20" s="37">
        <v>0</v>
      </c>
      <c r="BK20" s="37">
        <v>0</v>
      </c>
      <c r="BL20" s="37">
        <v>250</v>
      </c>
      <c r="BM20" s="37">
        <v>0</v>
      </c>
      <c r="BN20" s="37">
        <v>500</v>
      </c>
      <c r="BO20" s="37">
        <v>0</v>
      </c>
      <c r="BP20" s="37">
        <v>0</v>
      </c>
      <c r="BQ20" s="37">
        <v>0</v>
      </c>
      <c r="BR20" s="37">
        <v>0</v>
      </c>
      <c r="BS20" s="37">
        <v>0</v>
      </c>
      <c r="BT20" s="40">
        <f t="shared" si="7"/>
        <v>0</v>
      </c>
      <c r="BU20" s="39">
        <f t="shared" si="8"/>
        <v>101450</v>
      </c>
      <c r="BV20" s="39">
        <f t="shared" si="9"/>
        <v>101450</v>
      </c>
    </row>
    <row r="21" spans="1:74" x14ac:dyDescent="0.25">
      <c r="A21" s="31">
        <v>12</v>
      </c>
      <c r="B21" s="32" t="s">
        <v>103</v>
      </c>
      <c r="C21" s="41" t="s">
        <v>104</v>
      </c>
      <c r="D21" s="34">
        <v>0</v>
      </c>
      <c r="E21" s="35">
        <v>0</v>
      </c>
      <c r="F21" s="35">
        <v>0</v>
      </c>
      <c r="G21" s="35">
        <v>0</v>
      </c>
      <c r="H21" s="35">
        <v>0</v>
      </c>
      <c r="I21" s="36">
        <f t="shared" si="0"/>
        <v>0</v>
      </c>
      <c r="J21" s="37">
        <v>0</v>
      </c>
      <c r="K21" s="37">
        <v>14000</v>
      </c>
      <c r="L21" s="37">
        <v>0</v>
      </c>
      <c r="M21" s="38">
        <f t="shared" si="1"/>
        <v>14000</v>
      </c>
      <c r="N21" s="37">
        <v>0</v>
      </c>
      <c r="O21" s="37">
        <v>19000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9">
        <f t="shared" si="2"/>
        <v>19000</v>
      </c>
      <c r="V21" s="11">
        <v>0</v>
      </c>
      <c r="W21" s="37">
        <v>0</v>
      </c>
      <c r="X21" s="37">
        <v>0</v>
      </c>
      <c r="Y21" s="37">
        <v>0</v>
      </c>
      <c r="Z21" s="37">
        <v>0</v>
      </c>
      <c r="AA21" s="13">
        <f t="shared" si="3"/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7">
        <v>0</v>
      </c>
      <c r="AK21" s="37">
        <v>0</v>
      </c>
      <c r="AL21" s="37">
        <v>0</v>
      </c>
      <c r="AM21" s="37">
        <v>0</v>
      </c>
      <c r="AN21" s="37">
        <v>0</v>
      </c>
      <c r="AO21" s="37">
        <v>0</v>
      </c>
      <c r="AP21" s="39">
        <f t="shared" si="4"/>
        <v>0</v>
      </c>
      <c r="AQ21" s="37">
        <v>0</v>
      </c>
      <c r="AR21" s="37">
        <v>10000</v>
      </c>
      <c r="AS21" s="37">
        <v>0</v>
      </c>
      <c r="AT21" s="39">
        <f t="shared" si="5"/>
        <v>10000</v>
      </c>
      <c r="AU21" s="37">
        <v>0</v>
      </c>
      <c r="AV21" s="37">
        <v>0</v>
      </c>
      <c r="AW21" s="37">
        <v>0</v>
      </c>
      <c r="AX21" s="37">
        <v>5000</v>
      </c>
      <c r="AY21" s="37">
        <v>0</v>
      </c>
      <c r="AZ21" s="37">
        <v>0</v>
      </c>
      <c r="BA21" s="37">
        <v>0</v>
      </c>
      <c r="BB21" s="37">
        <v>0</v>
      </c>
      <c r="BC21" s="37">
        <v>0</v>
      </c>
      <c r="BD21" s="37">
        <v>0</v>
      </c>
      <c r="BE21" s="37">
        <v>0</v>
      </c>
      <c r="BF21" s="38">
        <f t="shared" si="6"/>
        <v>0</v>
      </c>
      <c r="BG21" s="37">
        <v>0</v>
      </c>
      <c r="BH21" s="37">
        <v>0</v>
      </c>
      <c r="BI21" s="37">
        <v>0</v>
      </c>
      <c r="BJ21" s="37">
        <v>0</v>
      </c>
      <c r="BK21" s="37">
        <v>0</v>
      </c>
      <c r="BL21" s="37">
        <v>0</v>
      </c>
      <c r="BM21" s="37">
        <v>0</v>
      </c>
      <c r="BN21" s="37">
        <v>0</v>
      </c>
      <c r="BO21" s="37">
        <v>0</v>
      </c>
      <c r="BP21" s="37">
        <v>0</v>
      </c>
      <c r="BQ21" s="37">
        <v>0</v>
      </c>
      <c r="BR21" s="37">
        <v>0</v>
      </c>
      <c r="BS21" s="37">
        <v>0</v>
      </c>
      <c r="BT21" s="40">
        <f t="shared" si="7"/>
        <v>0</v>
      </c>
      <c r="BU21" s="39">
        <f t="shared" si="8"/>
        <v>48000</v>
      </c>
      <c r="BV21" s="39">
        <f t="shared" si="9"/>
        <v>48000</v>
      </c>
    </row>
    <row r="22" spans="1:74" x14ac:dyDescent="0.25">
      <c r="A22" s="31">
        <v>13</v>
      </c>
      <c r="B22" s="32" t="s">
        <v>105</v>
      </c>
      <c r="C22" s="41" t="s">
        <v>106</v>
      </c>
      <c r="D22" s="34">
        <v>0</v>
      </c>
      <c r="E22" s="35">
        <v>5430</v>
      </c>
      <c r="F22" s="35">
        <v>0</v>
      </c>
      <c r="G22" s="35">
        <v>0</v>
      </c>
      <c r="H22" s="35">
        <v>0</v>
      </c>
      <c r="I22" s="36">
        <f t="shared" si="0"/>
        <v>5430</v>
      </c>
      <c r="J22" s="37">
        <v>0</v>
      </c>
      <c r="K22" s="37">
        <v>63589</v>
      </c>
      <c r="L22" s="37">
        <v>5000</v>
      </c>
      <c r="M22" s="38">
        <f t="shared" si="1"/>
        <v>68589</v>
      </c>
      <c r="N22" s="37">
        <v>0</v>
      </c>
      <c r="O22" s="37">
        <v>56327</v>
      </c>
      <c r="P22" s="37">
        <v>4000</v>
      </c>
      <c r="Q22" s="37">
        <v>0</v>
      </c>
      <c r="R22" s="37">
        <v>0</v>
      </c>
      <c r="S22" s="37">
        <v>0</v>
      </c>
      <c r="T22" s="37">
        <v>0</v>
      </c>
      <c r="U22" s="39">
        <f t="shared" si="2"/>
        <v>60327</v>
      </c>
      <c r="V22" s="11">
        <v>0</v>
      </c>
      <c r="W22" s="37">
        <v>0</v>
      </c>
      <c r="X22" s="37">
        <v>0</v>
      </c>
      <c r="Y22" s="37">
        <v>0</v>
      </c>
      <c r="Z22" s="37">
        <v>0</v>
      </c>
      <c r="AA22" s="13">
        <f t="shared" si="3"/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7">
        <v>0</v>
      </c>
      <c r="AK22" s="37">
        <v>0</v>
      </c>
      <c r="AL22" s="37">
        <v>0</v>
      </c>
      <c r="AM22" s="37">
        <v>0</v>
      </c>
      <c r="AN22" s="37">
        <v>0</v>
      </c>
      <c r="AO22" s="37">
        <v>0</v>
      </c>
      <c r="AP22" s="39">
        <f t="shared" si="4"/>
        <v>0</v>
      </c>
      <c r="AQ22" s="37">
        <v>0</v>
      </c>
      <c r="AR22" s="37">
        <v>38630</v>
      </c>
      <c r="AS22" s="37">
        <v>5000</v>
      </c>
      <c r="AT22" s="39">
        <f t="shared" si="5"/>
        <v>43630</v>
      </c>
      <c r="AU22" s="37">
        <v>0</v>
      </c>
      <c r="AV22" s="37">
        <v>0</v>
      </c>
      <c r="AW22" s="37">
        <v>0</v>
      </c>
      <c r="AX22" s="37">
        <v>18827</v>
      </c>
      <c r="AY22" s="37">
        <v>0</v>
      </c>
      <c r="AZ22" s="37">
        <v>0</v>
      </c>
      <c r="BA22" s="37">
        <v>0</v>
      </c>
      <c r="BB22" s="37">
        <v>0</v>
      </c>
      <c r="BC22" s="37">
        <v>0</v>
      </c>
      <c r="BD22" s="37">
        <v>0</v>
      </c>
      <c r="BE22" s="37">
        <v>0</v>
      </c>
      <c r="BF22" s="38">
        <f t="shared" si="6"/>
        <v>0</v>
      </c>
      <c r="BG22" s="37">
        <v>0</v>
      </c>
      <c r="BH22" s="37">
        <v>0</v>
      </c>
      <c r="BI22" s="37">
        <v>0</v>
      </c>
      <c r="BJ22" s="37">
        <v>0</v>
      </c>
      <c r="BK22" s="37">
        <v>0</v>
      </c>
      <c r="BL22" s="37">
        <v>300</v>
      </c>
      <c r="BM22" s="37">
        <v>0</v>
      </c>
      <c r="BN22" s="37">
        <v>0</v>
      </c>
      <c r="BO22" s="37">
        <v>0</v>
      </c>
      <c r="BP22" s="37">
        <v>0</v>
      </c>
      <c r="BQ22" s="37">
        <v>0</v>
      </c>
      <c r="BR22" s="37">
        <v>0</v>
      </c>
      <c r="BS22" s="37">
        <v>0</v>
      </c>
      <c r="BT22" s="40">
        <f t="shared" si="7"/>
        <v>0</v>
      </c>
      <c r="BU22" s="39">
        <f t="shared" si="8"/>
        <v>197103</v>
      </c>
      <c r="BV22" s="39">
        <f t="shared" si="9"/>
        <v>197103</v>
      </c>
    </row>
    <row r="23" spans="1:74" x14ac:dyDescent="0.25">
      <c r="A23" s="31">
        <v>14</v>
      </c>
      <c r="B23" s="32" t="s">
        <v>107</v>
      </c>
      <c r="C23" s="41" t="s">
        <v>108</v>
      </c>
      <c r="D23" s="34">
        <v>0</v>
      </c>
      <c r="E23" s="35">
        <v>5550</v>
      </c>
      <c r="F23" s="35">
        <v>0</v>
      </c>
      <c r="G23" s="35">
        <v>0</v>
      </c>
      <c r="H23" s="35">
        <v>0</v>
      </c>
      <c r="I23" s="36">
        <f t="shared" si="0"/>
        <v>5550</v>
      </c>
      <c r="J23" s="37">
        <v>0</v>
      </c>
      <c r="K23" s="37">
        <v>66804</v>
      </c>
      <c r="L23" s="37"/>
      <c r="M23" s="38">
        <f t="shared" si="1"/>
        <v>66804</v>
      </c>
      <c r="N23" s="37">
        <v>0</v>
      </c>
      <c r="O23" s="37">
        <v>65991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9">
        <f t="shared" si="2"/>
        <v>65991</v>
      </c>
      <c r="V23" s="11">
        <v>0</v>
      </c>
      <c r="W23" s="37">
        <v>21800</v>
      </c>
      <c r="X23" s="37">
        <v>0</v>
      </c>
      <c r="Y23" s="37">
        <v>0</v>
      </c>
      <c r="Z23" s="37">
        <v>0</v>
      </c>
      <c r="AA23" s="13">
        <f t="shared" si="3"/>
        <v>21800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7">
        <v>0</v>
      </c>
      <c r="AK23" s="37">
        <v>0</v>
      </c>
      <c r="AL23" s="37">
        <v>0</v>
      </c>
      <c r="AM23" s="37">
        <v>0</v>
      </c>
      <c r="AN23" s="37">
        <v>0</v>
      </c>
      <c r="AO23" s="37">
        <v>0</v>
      </c>
      <c r="AP23" s="39">
        <f t="shared" si="4"/>
        <v>0</v>
      </c>
      <c r="AQ23" s="37">
        <v>0</v>
      </c>
      <c r="AR23" s="37">
        <v>42931</v>
      </c>
      <c r="AS23" s="37">
        <v>0</v>
      </c>
      <c r="AT23" s="39">
        <f t="shared" si="5"/>
        <v>42931</v>
      </c>
      <c r="AU23" s="37">
        <v>0</v>
      </c>
      <c r="AV23" s="37">
        <v>0</v>
      </c>
      <c r="AW23" s="37">
        <v>0</v>
      </c>
      <c r="AX23" s="37">
        <v>20000</v>
      </c>
      <c r="AY23" s="37">
        <v>0</v>
      </c>
      <c r="AZ23" s="37">
        <v>0</v>
      </c>
      <c r="BA23" s="37">
        <v>0</v>
      </c>
      <c r="BB23" s="37">
        <v>3</v>
      </c>
      <c r="BC23" s="37">
        <v>0</v>
      </c>
      <c r="BD23" s="37">
        <v>0</v>
      </c>
      <c r="BE23" s="37">
        <v>0</v>
      </c>
      <c r="BF23" s="38">
        <f t="shared" si="6"/>
        <v>3</v>
      </c>
      <c r="BG23" s="37">
        <v>0</v>
      </c>
      <c r="BH23" s="37">
        <v>0</v>
      </c>
      <c r="BI23" s="37">
        <v>0</v>
      </c>
      <c r="BJ23" s="37">
        <v>0</v>
      </c>
      <c r="BK23" s="37">
        <v>0</v>
      </c>
      <c r="BL23" s="37">
        <v>240</v>
      </c>
      <c r="BM23" s="37">
        <v>0</v>
      </c>
      <c r="BN23" s="37">
        <v>0</v>
      </c>
      <c r="BO23" s="37">
        <v>0</v>
      </c>
      <c r="BP23" s="37">
        <v>0</v>
      </c>
      <c r="BQ23" s="37">
        <v>0</v>
      </c>
      <c r="BR23" s="37">
        <v>0</v>
      </c>
      <c r="BS23" s="37">
        <v>0</v>
      </c>
      <c r="BT23" s="40">
        <f t="shared" si="7"/>
        <v>0</v>
      </c>
      <c r="BU23" s="39">
        <f t="shared" si="8"/>
        <v>223319</v>
      </c>
      <c r="BV23" s="39">
        <f t="shared" si="9"/>
        <v>223319</v>
      </c>
    </row>
    <row r="24" spans="1:74" x14ac:dyDescent="0.25">
      <c r="A24" s="31">
        <v>15</v>
      </c>
      <c r="B24" s="32" t="s">
        <v>109</v>
      </c>
      <c r="C24" s="41" t="s">
        <v>110</v>
      </c>
      <c r="D24" s="34">
        <v>0</v>
      </c>
      <c r="E24" s="35">
        <v>15500</v>
      </c>
      <c r="F24" s="35">
        <v>0</v>
      </c>
      <c r="G24" s="35">
        <v>0</v>
      </c>
      <c r="H24" s="35">
        <v>0</v>
      </c>
      <c r="I24" s="36">
        <f t="shared" si="0"/>
        <v>15500</v>
      </c>
      <c r="J24" s="37">
        <v>0</v>
      </c>
      <c r="K24" s="37">
        <v>224748</v>
      </c>
      <c r="L24" s="37">
        <v>0</v>
      </c>
      <c r="M24" s="38">
        <f t="shared" si="1"/>
        <v>224748</v>
      </c>
      <c r="N24" s="37">
        <v>0</v>
      </c>
      <c r="O24" s="37">
        <v>192756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9">
        <f t="shared" si="2"/>
        <v>192756</v>
      </c>
      <c r="V24" s="11">
        <v>0</v>
      </c>
      <c r="W24" s="11">
        <v>4521</v>
      </c>
      <c r="X24" s="37">
        <v>0</v>
      </c>
      <c r="Y24" s="37">
        <v>2400</v>
      </c>
      <c r="Z24" s="37">
        <v>0</v>
      </c>
      <c r="AA24" s="13">
        <f t="shared" si="3"/>
        <v>6921</v>
      </c>
      <c r="AB24" s="37">
        <v>0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  <c r="AO24" s="37">
        <v>0</v>
      </c>
      <c r="AP24" s="39">
        <f t="shared" si="4"/>
        <v>0</v>
      </c>
      <c r="AQ24" s="37">
        <v>0</v>
      </c>
      <c r="AR24" s="37">
        <v>161203</v>
      </c>
      <c r="AS24" s="37">
        <v>0</v>
      </c>
      <c r="AT24" s="39">
        <f t="shared" si="5"/>
        <v>161203</v>
      </c>
      <c r="AU24" s="37">
        <v>0</v>
      </c>
      <c r="AV24" s="37">
        <v>0</v>
      </c>
      <c r="AW24" s="37">
        <v>0</v>
      </c>
      <c r="AX24" s="37">
        <v>60000</v>
      </c>
      <c r="AY24" s="37">
        <v>0</v>
      </c>
      <c r="AZ24" s="37">
        <v>0</v>
      </c>
      <c r="BA24" s="37">
        <v>0</v>
      </c>
      <c r="BB24" s="37">
        <v>0</v>
      </c>
      <c r="BC24" s="37">
        <v>0</v>
      </c>
      <c r="BD24" s="37">
        <v>0</v>
      </c>
      <c r="BE24" s="37">
        <v>0</v>
      </c>
      <c r="BF24" s="38">
        <f t="shared" si="6"/>
        <v>0</v>
      </c>
      <c r="BG24" s="37">
        <v>0</v>
      </c>
      <c r="BH24" s="37">
        <v>0</v>
      </c>
      <c r="BI24" s="37">
        <v>0</v>
      </c>
      <c r="BJ24" s="37">
        <v>0</v>
      </c>
      <c r="BK24" s="37">
        <v>0</v>
      </c>
      <c r="BL24" s="37">
        <v>180</v>
      </c>
      <c r="BM24" s="37">
        <v>0</v>
      </c>
      <c r="BN24" s="37">
        <v>0</v>
      </c>
      <c r="BO24" s="37">
        <v>0</v>
      </c>
      <c r="BP24" s="37">
        <v>0</v>
      </c>
      <c r="BQ24" s="37">
        <v>0</v>
      </c>
      <c r="BR24" s="37">
        <v>0</v>
      </c>
      <c r="BS24" s="37">
        <v>0</v>
      </c>
      <c r="BT24" s="40">
        <f t="shared" si="7"/>
        <v>0</v>
      </c>
      <c r="BU24" s="39">
        <f t="shared" si="8"/>
        <v>661308</v>
      </c>
      <c r="BV24" s="39">
        <f t="shared" si="9"/>
        <v>661308</v>
      </c>
    </row>
    <row r="25" spans="1:74" x14ac:dyDescent="0.25">
      <c r="A25" s="31">
        <v>16</v>
      </c>
      <c r="B25" s="32" t="s">
        <v>111</v>
      </c>
      <c r="C25" s="41" t="s">
        <v>112</v>
      </c>
      <c r="D25" s="34">
        <v>0</v>
      </c>
      <c r="E25" s="35">
        <v>65000</v>
      </c>
      <c r="F25" s="35">
        <v>0</v>
      </c>
      <c r="G25" s="35">
        <v>0</v>
      </c>
      <c r="H25" s="35">
        <v>0</v>
      </c>
      <c r="I25" s="36">
        <f t="shared" si="0"/>
        <v>65000</v>
      </c>
      <c r="J25" s="37">
        <v>0</v>
      </c>
      <c r="K25" s="37">
        <v>1200000</v>
      </c>
      <c r="L25" s="37">
        <v>0</v>
      </c>
      <c r="M25" s="38">
        <f t="shared" si="1"/>
        <v>1200000</v>
      </c>
      <c r="N25" s="37">
        <v>0</v>
      </c>
      <c r="O25" s="37">
        <v>1265000</v>
      </c>
      <c r="P25" s="37"/>
      <c r="Q25" s="37">
        <v>0</v>
      </c>
      <c r="R25" s="37">
        <v>0</v>
      </c>
      <c r="S25" s="37">
        <v>0</v>
      </c>
      <c r="T25" s="37">
        <v>0</v>
      </c>
      <c r="U25" s="39">
        <f t="shared" si="2"/>
        <v>1265000</v>
      </c>
      <c r="V25" s="11">
        <v>0</v>
      </c>
      <c r="W25" s="37">
        <v>100</v>
      </c>
      <c r="X25" s="37">
        <v>0</v>
      </c>
      <c r="Y25" s="37">
        <v>0</v>
      </c>
      <c r="Z25" s="37">
        <v>0</v>
      </c>
      <c r="AA25" s="13">
        <f t="shared" si="3"/>
        <v>100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7">
        <v>0</v>
      </c>
      <c r="AK25" s="37">
        <v>0</v>
      </c>
      <c r="AL25" s="37">
        <v>0</v>
      </c>
      <c r="AM25" s="37">
        <v>0</v>
      </c>
      <c r="AN25" s="37">
        <v>0</v>
      </c>
      <c r="AO25" s="37">
        <v>0</v>
      </c>
      <c r="AP25" s="39">
        <f t="shared" si="4"/>
        <v>0</v>
      </c>
      <c r="AQ25" s="37">
        <v>0</v>
      </c>
      <c r="AR25" s="37">
        <v>805000</v>
      </c>
      <c r="AS25" s="37">
        <v>0</v>
      </c>
      <c r="AT25" s="39">
        <f t="shared" si="5"/>
        <v>805000</v>
      </c>
      <c r="AU25" s="37">
        <v>0</v>
      </c>
      <c r="AV25" s="37">
        <v>0</v>
      </c>
      <c r="AW25" s="37">
        <v>0</v>
      </c>
      <c r="AX25" s="37">
        <v>640000</v>
      </c>
      <c r="AY25" s="37">
        <v>0</v>
      </c>
      <c r="AZ25" s="37">
        <v>0</v>
      </c>
      <c r="BA25" s="37">
        <v>0</v>
      </c>
      <c r="BB25" s="37">
        <v>0</v>
      </c>
      <c r="BC25" s="37">
        <v>0</v>
      </c>
      <c r="BD25" s="37">
        <v>0</v>
      </c>
      <c r="BE25" s="37">
        <v>0</v>
      </c>
      <c r="BF25" s="38">
        <f t="shared" si="6"/>
        <v>0</v>
      </c>
      <c r="BG25" s="37">
        <v>0</v>
      </c>
      <c r="BH25" s="37">
        <v>0</v>
      </c>
      <c r="BI25" s="37">
        <v>0</v>
      </c>
      <c r="BJ25" s="37">
        <v>0</v>
      </c>
      <c r="BK25" s="37">
        <v>0</v>
      </c>
      <c r="BL25" s="37">
        <v>2300</v>
      </c>
      <c r="BM25" s="37">
        <v>0</v>
      </c>
      <c r="BN25" s="37">
        <v>0</v>
      </c>
      <c r="BO25" s="37">
        <v>0</v>
      </c>
      <c r="BP25" s="37">
        <v>0</v>
      </c>
      <c r="BQ25" s="37">
        <v>0</v>
      </c>
      <c r="BR25" s="37">
        <v>0</v>
      </c>
      <c r="BS25" s="37">
        <v>0</v>
      </c>
      <c r="BT25" s="40">
        <f t="shared" si="7"/>
        <v>0</v>
      </c>
      <c r="BU25" s="39">
        <f t="shared" si="8"/>
        <v>3977400</v>
      </c>
      <c r="BV25" s="39">
        <f t="shared" si="9"/>
        <v>3977400</v>
      </c>
    </row>
    <row r="26" spans="1:74" x14ac:dyDescent="0.25">
      <c r="A26" s="31">
        <v>17</v>
      </c>
      <c r="B26" s="32" t="s">
        <v>113</v>
      </c>
      <c r="C26" s="41" t="s">
        <v>114</v>
      </c>
      <c r="D26" s="34">
        <v>0</v>
      </c>
      <c r="E26" s="35">
        <v>450000</v>
      </c>
      <c r="F26" s="35">
        <v>0</v>
      </c>
      <c r="G26" s="35">
        <v>0</v>
      </c>
      <c r="H26" s="35">
        <v>0</v>
      </c>
      <c r="I26" s="36">
        <f t="shared" si="0"/>
        <v>450000</v>
      </c>
      <c r="J26" s="37">
        <v>0</v>
      </c>
      <c r="K26" s="37">
        <v>8000000</v>
      </c>
      <c r="L26" s="37">
        <v>40000</v>
      </c>
      <c r="M26" s="38">
        <f t="shared" si="1"/>
        <v>8040000</v>
      </c>
      <c r="N26" s="37">
        <v>0</v>
      </c>
      <c r="O26" s="37">
        <v>18000000</v>
      </c>
      <c r="P26" s="37">
        <v>25000</v>
      </c>
      <c r="Q26" s="37">
        <v>20000</v>
      </c>
      <c r="R26" s="37">
        <v>10000</v>
      </c>
      <c r="S26" s="37">
        <v>0</v>
      </c>
      <c r="T26" s="37">
        <v>0</v>
      </c>
      <c r="U26" s="39">
        <f t="shared" si="2"/>
        <v>18055000</v>
      </c>
      <c r="V26" s="11">
        <v>0</v>
      </c>
      <c r="W26" s="37">
        <v>25000</v>
      </c>
      <c r="X26" s="37">
        <v>0</v>
      </c>
      <c r="Y26" s="37">
        <v>0</v>
      </c>
      <c r="Z26" s="37">
        <v>0</v>
      </c>
      <c r="AA26" s="13">
        <f t="shared" si="3"/>
        <v>25000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100</v>
      </c>
      <c r="AH26" s="37">
        <v>0</v>
      </c>
      <c r="AI26" s="37">
        <v>0</v>
      </c>
      <c r="AJ26" s="37">
        <v>0</v>
      </c>
      <c r="AK26" s="37">
        <v>0</v>
      </c>
      <c r="AL26" s="37">
        <v>0</v>
      </c>
      <c r="AM26" s="37">
        <v>0</v>
      </c>
      <c r="AN26" s="37">
        <v>0</v>
      </c>
      <c r="AO26" s="37">
        <v>0</v>
      </c>
      <c r="AP26" s="39">
        <f t="shared" si="4"/>
        <v>0</v>
      </c>
      <c r="AQ26" s="37">
        <v>0</v>
      </c>
      <c r="AR26" s="37">
        <v>6000000</v>
      </c>
      <c r="AS26" s="37">
        <v>20000</v>
      </c>
      <c r="AT26" s="39">
        <f t="shared" si="5"/>
        <v>6020000</v>
      </c>
      <c r="AU26" s="37">
        <v>0</v>
      </c>
      <c r="AV26" s="37">
        <v>0</v>
      </c>
      <c r="AW26" s="37">
        <v>0</v>
      </c>
      <c r="AX26" s="37">
        <v>17000000</v>
      </c>
      <c r="AY26" s="37">
        <v>0</v>
      </c>
      <c r="AZ26" s="37">
        <v>0</v>
      </c>
      <c r="BA26" s="37">
        <v>0</v>
      </c>
      <c r="BB26" s="37">
        <v>0</v>
      </c>
      <c r="BC26" s="37">
        <v>0</v>
      </c>
      <c r="BD26" s="37">
        <v>0</v>
      </c>
      <c r="BE26" s="37">
        <v>0</v>
      </c>
      <c r="BF26" s="38">
        <f t="shared" si="6"/>
        <v>0</v>
      </c>
      <c r="BG26" s="37">
        <v>0</v>
      </c>
      <c r="BH26" s="37">
        <v>0</v>
      </c>
      <c r="BI26" s="37">
        <v>0</v>
      </c>
      <c r="BJ26" s="37">
        <v>0</v>
      </c>
      <c r="BK26" s="37">
        <v>0</v>
      </c>
      <c r="BL26" s="37">
        <v>70000</v>
      </c>
      <c r="BM26" s="37">
        <v>0</v>
      </c>
      <c r="BN26" s="37">
        <v>500</v>
      </c>
      <c r="BO26" s="37">
        <v>0</v>
      </c>
      <c r="BP26" s="37">
        <v>0</v>
      </c>
      <c r="BQ26" s="37">
        <v>0</v>
      </c>
      <c r="BR26" s="37">
        <v>0</v>
      </c>
      <c r="BS26" s="37">
        <v>0</v>
      </c>
      <c r="BT26" s="40">
        <f t="shared" si="7"/>
        <v>0</v>
      </c>
      <c r="BU26" s="39">
        <f t="shared" si="8"/>
        <v>49660600</v>
      </c>
      <c r="BV26" s="39">
        <f t="shared" si="9"/>
        <v>49660600</v>
      </c>
    </row>
    <row r="27" spans="1:74" x14ac:dyDescent="0.25">
      <c r="A27" s="31">
        <v>18</v>
      </c>
      <c r="B27" s="32" t="s">
        <v>115</v>
      </c>
      <c r="C27" s="41" t="s">
        <v>116</v>
      </c>
      <c r="D27" s="34">
        <v>0</v>
      </c>
      <c r="E27" s="35">
        <v>24840</v>
      </c>
      <c r="F27" s="35">
        <v>0</v>
      </c>
      <c r="G27" s="35">
        <v>0</v>
      </c>
      <c r="H27" s="35">
        <v>0</v>
      </c>
      <c r="I27" s="36">
        <f t="shared" si="0"/>
        <v>24840</v>
      </c>
      <c r="J27" s="37">
        <v>0</v>
      </c>
      <c r="K27" s="37">
        <v>319485</v>
      </c>
      <c r="L27" s="37">
        <v>2000</v>
      </c>
      <c r="M27" s="38">
        <f t="shared" si="1"/>
        <v>321485</v>
      </c>
      <c r="N27" s="37">
        <v>0</v>
      </c>
      <c r="O27" s="37">
        <v>271489</v>
      </c>
      <c r="P27" s="37">
        <v>8000</v>
      </c>
      <c r="Q27" s="37">
        <v>0</v>
      </c>
      <c r="R27" s="37">
        <v>0</v>
      </c>
      <c r="S27" s="37">
        <v>0</v>
      </c>
      <c r="T27" s="37">
        <v>0</v>
      </c>
      <c r="U27" s="39">
        <f t="shared" si="2"/>
        <v>279489</v>
      </c>
      <c r="V27" s="11">
        <v>0</v>
      </c>
      <c r="W27" s="37">
        <v>6000</v>
      </c>
      <c r="X27" s="37">
        <v>0</v>
      </c>
      <c r="Y27" s="37">
        <v>0</v>
      </c>
      <c r="Z27" s="37">
        <v>0</v>
      </c>
      <c r="AA27" s="13">
        <f t="shared" si="3"/>
        <v>6000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350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9">
        <f t="shared" si="4"/>
        <v>0</v>
      </c>
      <c r="AQ27" s="37">
        <v>0</v>
      </c>
      <c r="AR27" s="37">
        <v>167842</v>
      </c>
      <c r="AS27" s="37">
        <v>4500</v>
      </c>
      <c r="AT27" s="39">
        <f t="shared" si="5"/>
        <v>172342</v>
      </c>
      <c r="AU27" s="37">
        <v>0</v>
      </c>
      <c r="AV27" s="37">
        <v>0</v>
      </c>
      <c r="AW27" s="37">
        <v>0</v>
      </c>
      <c r="AX27" s="37">
        <v>88477</v>
      </c>
      <c r="AY27" s="37">
        <v>0</v>
      </c>
      <c r="AZ27" s="37">
        <v>0</v>
      </c>
      <c r="BA27" s="37">
        <v>0</v>
      </c>
      <c r="BB27" s="37">
        <v>0</v>
      </c>
      <c r="BC27" s="37">
        <v>0</v>
      </c>
      <c r="BD27" s="37">
        <v>0</v>
      </c>
      <c r="BE27" s="37">
        <v>0</v>
      </c>
      <c r="BF27" s="38">
        <f t="shared" si="6"/>
        <v>0</v>
      </c>
      <c r="BG27" s="37">
        <v>0</v>
      </c>
      <c r="BH27" s="37">
        <v>0</v>
      </c>
      <c r="BI27" s="37">
        <v>0</v>
      </c>
      <c r="BJ27" s="37">
        <v>0</v>
      </c>
      <c r="BK27" s="37">
        <v>0</v>
      </c>
      <c r="BL27" s="37">
        <v>1458</v>
      </c>
      <c r="BM27" s="37">
        <v>0</v>
      </c>
      <c r="BN27" s="37">
        <v>180</v>
      </c>
      <c r="BO27" s="37">
        <v>0</v>
      </c>
      <c r="BP27" s="37">
        <v>0</v>
      </c>
      <c r="BQ27" s="37">
        <v>0</v>
      </c>
      <c r="BR27" s="37">
        <v>0</v>
      </c>
      <c r="BS27" s="37">
        <v>0</v>
      </c>
      <c r="BT27" s="40">
        <f t="shared" si="7"/>
        <v>0</v>
      </c>
      <c r="BU27" s="39">
        <f t="shared" si="8"/>
        <v>894621</v>
      </c>
      <c r="BV27" s="39">
        <f t="shared" si="9"/>
        <v>894621</v>
      </c>
    </row>
    <row r="28" spans="1:74" x14ac:dyDescent="0.25">
      <c r="A28" s="31">
        <v>19</v>
      </c>
      <c r="B28" s="32" t="s">
        <v>117</v>
      </c>
      <c r="C28" s="41" t="s">
        <v>118</v>
      </c>
      <c r="D28" s="34">
        <v>0</v>
      </c>
      <c r="E28" s="35">
        <v>102028</v>
      </c>
      <c r="F28" s="35">
        <v>0</v>
      </c>
      <c r="G28" s="35">
        <v>0</v>
      </c>
      <c r="H28" s="35">
        <v>0</v>
      </c>
      <c r="I28" s="36">
        <f t="shared" si="0"/>
        <v>102028</v>
      </c>
      <c r="J28" s="37">
        <v>0</v>
      </c>
      <c r="K28" s="37">
        <v>1208717</v>
      </c>
      <c r="L28" s="37">
        <v>0</v>
      </c>
      <c r="M28" s="38">
        <f t="shared" si="1"/>
        <v>1208717</v>
      </c>
      <c r="N28" s="37">
        <v>0</v>
      </c>
      <c r="O28" s="37">
        <v>1654314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9">
        <f t="shared" si="2"/>
        <v>1654314</v>
      </c>
      <c r="V28" s="11">
        <v>0</v>
      </c>
      <c r="W28" s="37">
        <v>27700</v>
      </c>
      <c r="X28" s="37">
        <v>0</v>
      </c>
      <c r="Y28" s="37">
        <v>0</v>
      </c>
      <c r="Z28" s="37">
        <v>0</v>
      </c>
      <c r="AA28" s="13">
        <f t="shared" si="3"/>
        <v>27700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7">
        <v>0</v>
      </c>
      <c r="AI28" s="37">
        <v>0</v>
      </c>
      <c r="AJ28" s="37">
        <v>0</v>
      </c>
      <c r="AK28" s="37">
        <v>0</v>
      </c>
      <c r="AL28" s="37">
        <v>0</v>
      </c>
      <c r="AM28" s="37">
        <v>0</v>
      </c>
      <c r="AN28" s="37">
        <v>0</v>
      </c>
      <c r="AO28" s="37">
        <v>0</v>
      </c>
      <c r="AP28" s="39">
        <f t="shared" si="4"/>
        <v>0</v>
      </c>
      <c r="AQ28" s="37">
        <v>0</v>
      </c>
      <c r="AR28" s="37">
        <v>809705</v>
      </c>
      <c r="AS28" s="37">
        <v>0</v>
      </c>
      <c r="AT28" s="39">
        <f t="shared" si="5"/>
        <v>809705</v>
      </c>
      <c r="AU28" s="37">
        <v>0</v>
      </c>
      <c r="AV28" s="37">
        <v>0</v>
      </c>
      <c r="AW28" s="37">
        <v>0</v>
      </c>
      <c r="AX28" s="37">
        <v>41729</v>
      </c>
      <c r="AY28" s="37">
        <v>0</v>
      </c>
      <c r="AZ28" s="37">
        <v>0</v>
      </c>
      <c r="BA28" s="37">
        <v>0</v>
      </c>
      <c r="BB28" s="37">
        <v>0</v>
      </c>
      <c r="BC28" s="37">
        <v>0</v>
      </c>
      <c r="BD28" s="37">
        <v>0</v>
      </c>
      <c r="BE28" s="37">
        <v>0</v>
      </c>
      <c r="BF28" s="38">
        <f t="shared" si="6"/>
        <v>0</v>
      </c>
      <c r="BG28" s="37">
        <v>0</v>
      </c>
      <c r="BH28" s="37">
        <v>0</v>
      </c>
      <c r="BI28" s="37">
        <v>0</v>
      </c>
      <c r="BJ28" s="37">
        <v>0</v>
      </c>
      <c r="BK28" s="37">
        <v>0</v>
      </c>
      <c r="BL28" s="37">
        <v>9436</v>
      </c>
      <c r="BM28" s="37">
        <v>0</v>
      </c>
      <c r="BN28" s="37">
        <v>360</v>
      </c>
      <c r="BO28" s="37">
        <v>0</v>
      </c>
      <c r="BP28" s="37">
        <v>0</v>
      </c>
      <c r="BQ28" s="37">
        <v>0</v>
      </c>
      <c r="BR28" s="37">
        <v>0</v>
      </c>
      <c r="BS28" s="37">
        <v>0</v>
      </c>
      <c r="BT28" s="40">
        <f t="shared" si="7"/>
        <v>0</v>
      </c>
      <c r="BU28" s="39">
        <f t="shared" si="8"/>
        <v>3853989</v>
      </c>
      <c r="BV28" s="39">
        <f t="shared" si="9"/>
        <v>3853989</v>
      </c>
    </row>
    <row r="29" spans="1:74" x14ac:dyDescent="0.25">
      <c r="A29" s="31">
        <v>20</v>
      </c>
      <c r="B29" s="32" t="s">
        <v>119</v>
      </c>
      <c r="C29" s="33" t="s">
        <v>120</v>
      </c>
      <c r="D29" s="34">
        <v>0</v>
      </c>
      <c r="E29" s="35">
        <v>50600</v>
      </c>
      <c r="F29" s="35">
        <v>0</v>
      </c>
      <c r="G29" s="35">
        <v>50</v>
      </c>
      <c r="H29" s="35">
        <v>0</v>
      </c>
      <c r="I29" s="36">
        <f t="shared" si="0"/>
        <v>50650</v>
      </c>
      <c r="J29" s="37">
        <v>0</v>
      </c>
      <c r="K29" s="37">
        <v>722110</v>
      </c>
      <c r="L29" s="37">
        <v>0</v>
      </c>
      <c r="M29" s="38">
        <f t="shared" si="1"/>
        <v>722110</v>
      </c>
      <c r="N29" s="37">
        <v>0</v>
      </c>
      <c r="O29" s="37">
        <v>540480</v>
      </c>
      <c r="P29" s="37">
        <v>0</v>
      </c>
      <c r="Q29" s="37">
        <v>7000</v>
      </c>
      <c r="R29" s="37">
        <v>0</v>
      </c>
      <c r="S29" s="37">
        <v>0</v>
      </c>
      <c r="T29" s="37">
        <v>0</v>
      </c>
      <c r="U29" s="39">
        <f t="shared" si="2"/>
        <v>547480</v>
      </c>
      <c r="V29" s="11">
        <v>0</v>
      </c>
      <c r="W29" s="37">
        <v>620</v>
      </c>
      <c r="X29" s="37">
        <v>0</v>
      </c>
      <c r="Y29" s="37">
        <v>320</v>
      </c>
      <c r="Z29" s="37">
        <v>0</v>
      </c>
      <c r="AA29" s="13">
        <f t="shared" si="3"/>
        <v>940</v>
      </c>
      <c r="AB29" s="37">
        <v>0</v>
      </c>
      <c r="AC29" s="37">
        <v>0</v>
      </c>
      <c r="AD29" s="37">
        <v>0</v>
      </c>
      <c r="AE29" s="37">
        <v>996</v>
      </c>
      <c r="AF29" s="37">
        <v>0</v>
      </c>
      <c r="AG29" s="37">
        <v>780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0</v>
      </c>
      <c r="AP29" s="39">
        <f t="shared" si="4"/>
        <v>0</v>
      </c>
      <c r="AQ29" s="37">
        <v>0</v>
      </c>
      <c r="AR29" s="37">
        <v>464688</v>
      </c>
      <c r="AS29" s="37">
        <v>0</v>
      </c>
      <c r="AT29" s="39">
        <f t="shared" si="5"/>
        <v>464688</v>
      </c>
      <c r="AU29" s="37">
        <v>0</v>
      </c>
      <c r="AV29" s="37">
        <v>0</v>
      </c>
      <c r="AW29" s="37">
        <v>0</v>
      </c>
      <c r="AX29" s="37">
        <v>68260</v>
      </c>
      <c r="AY29" s="37">
        <v>0</v>
      </c>
      <c r="AZ29" s="37">
        <v>0</v>
      </c>
      <c r="BA29" s="37">
        <v>0</v>
      </c>
      <c r="BB29" s="37">
        <v>0</v>
      </c>
      <c r="BC29" s="37">
        <v>0</v>
      </c>
      <c r="BD29" s="37">
        <v>0</v>
      </c>
      <c r="BE29" s="37">
        <v>0</v>
      </c>
      <c r="BF29" s="38">
        <f t="shared" si="6"/>
        <v>0</v>
      </c>
      <c r="BG29" s="37">
        <v>0</v>
      </c>
      <c r="BH29" s="37">
        <v>0</v>
      </c>
      <c r="BI29" s="37">
        <v>0</v>
      </c>
      <c r="BJ29" s="37">
        <v>0</v>
      </c>
      <c r="BK29" s="37">
        <v>0</v>
      </c>
      <c r="BL29" s="37">
        <v>2975</v>
      </c>
      <c r="BM29" s="37">
        <v>0</v>
      </c>
      <c r="BN29" s="37">
        <v>700</v>
      </c>
      <c r="BO29" s="37">
        <v>0</v>
      </c>
      <c r="BP29" s="37">
        <v>0</v>
      </c>
      <c r="BQ29" s="37">
        <v>0</v>
      </c>
      <c r="BR29" s="37">
        <v>0</v>
      </c>
      <c r="BS29" s="37">
        <v>0</v>
      </c>
      <c r="BT29" s="40">
        <f t="shared" si="7"/>
        <v>0</v>
      </c>
      <c r="BU29" s="39">
        <f t="shared" si="8"/>
        <v>1859579</v>
      </c>
      <c r="BV29" s="39">
        <f t="shared" si="9"/>
        <v>1859579</v>
      </c>
    </row>
    <row r="30" spans="1:74" x14ac:dyDescent="0.25">
      <c r="A30" s="31">
        <v>21</v>
      </c>
      <c r="B30" s="32" t="s">
        <v>121</v>
      </c>
      <c r="C30" s="41" t="s">
        <v>122</v>
      </c>
      <c r="D30" s="34">
        <v>3500</v>
      </c>
      <c r="E30" s="35">
        <v>7645</v>
      </c>
      <c r="F30" s="35">
        <v>0</v>
      </c>
      <c r="G30" s="35">
        <v>0</v>
      </c>
      <c r="H30" s="35">
        <v>0</v>
      </c>
      <c r="I30" s="36">
        <f t="shared" si="0"/>
        <v>7645</v>
      </c>
      <c r="J30" s="37">
        <v>90000</v>
      </c>
      <c r="K30" s="37">
        <v>117459</v>
      </c>
      <c r="L30" s="37">
        <v>0</v>
      </c>
      <c r="M30" s="38">
        <f t="shared" si="1"/>
        <v>117459</v>
      </c>
      <c r="N30" s="37">
        <v>75000</v>
      </c>
      <c r="O30" s="37">
        <v>92713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9">
        <f t="shared" si="2"/>
        <v>92713</v>
      </c>
      <c r="V30" s="11">
        <v>0</v>
      </c>
      <c r="W30" s="37">
        <v>0</v>
      </c>
      <c r="X30" s="37">
        <v>0</v>
      </c>
      <c r="Y30" s="37">
        <v>0</v>
      </c>
      <c r="Z30" s="37">
        <v>0</v>
      </c>
      <c r="AA30" s="13">
        <f t="shared" si="3"/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9">
        <f t="shared" si="4"/>
        <v>0</v>
      </c>
      <c r="AQ30" s="37">
        <f>46500-900</f>
        <v>45600</v>
      </c>
      <c r="AR30" s="37">
        <v>68087</v>
      </c>
      <c r="AS30" s="37">
        <v>0</v>
      </c>
      <c r="AT30" s="39">
        <f t="shared" si="5"/>
        <v>68087</v>
      </c>
      <c r="AU30" s="37">
        <v>0</v>
      </c>
      <c r="AV30" s="37">
        <v>0</v>
      </c>
      <c r="AW30" s="37">
        <v>60000</v>
      </c>
      <c r="AX30" s="37">
        <v>53644</v>
      </c>
      <c r="AY30" s="37">
        <v>0</v>
      </c>
      <c r="AZ30" s="37">
        <v>0</v>
      </c>
      <c r="BA30" s="37">
        <v>0</v>
      </c>
      <c r="BB30" s="37">
        <v>0</v>
      </c>
      <c r="BC30" s="37">
        <v>0</v>
      </c>
      <c r="BD30" s="37">
        <v>0</v>
      </c>
      <c r="BE30" s="37">
        <v>0</v>
      </c>
      <c r="BF30" s="38">
        <f t="shared" si="6"/>
        <v>0</v>
      </c>
      <c r="BG30" s="37">
        <v>0</v>
      </c>
      <c r="BH30" s="37">
        <v>0</v>
      </c>
      <c r="BI30" s="37">
        <v>0</v>
      </c>
      <c r="BJ30" s="37">
        <v>0</v>
      </c>
      <c r="BK30" s="37">
        <v>350</v>
      </c>
      <c r="BL30" s="37">
        <v>400</v>
      </c>
      <c r="BM30" s="37">
        <v>0</v>
      </c>
      <c r="BN30" s="37">
        <v>0</v>
      </c>
      <c r="BO30" s="37">
        <v>0</v>
      </c>
      <c r="BP30" s="37">
        <v>0</v>
      </c>
      <c r="BQ30" s="37">
        <v>0</v>
      </c>
      <c r="BR30" s="37">
        <v>0</v>
      </c>
      <c r="BS30" s="37">
        <v>0</v>
      </c>
      <c r="BT30" s="40">
        <f t="shared" si="7"/>
        <v>274450</v>
      </c>
      <c r="BU30" s="39">
        <f t="shared" si="8"/>
        <v>339948</v>
      </c>
      <c r="BV30" s="39">
        <f t="shared" si="9"/>
        <v>614398</v>
      </c>
    </row>
    <row r="31" spans="1:74" x14ac:dyDescent="0.25">
      <c r="A31" s="31">
        <v>22</v>
      </c>
      <c r="B31" s="32" t="s">
        <v>123</v>
      </c>
      <c r="C31" s="41" t="s">
        <v>124</v>
      </c>
      <c r="D31" s="34">
        <v>0</v>
      </c>
      <c r="E31" s="35">
        <v>9700</v>
      </c>
      <c r="F31" s="35">
        <v>0</v>
      </c>
      <c r="G31" s="35">
        <v>0</v>
      </c>
      <c r="H31" s="35">
        <v>0</v>
      </c>
      <c r="I31" s="36">
        <f t="shared" si="0"/>
        <v>9700</v>
      </c>
      <c r="J31" s="37">
        <v>0</v>
      </c>
      <c r="K31" s="37">
        <v>420000</v>
      </c>
      <c r="L31" s="37"/>
      <c r="M31" s="38">
        <f t="shared" si="1"/>
        <v>420000</v>
      </c>
      <c r="N31" s="37">
        <v>0</v>
      </c>
      <c r="O31" s="37">
        <v>400000</v>
      </c>
      <c r="P31" s="37"/>
      <c r="Q31" s="37">
        <v>0</v>
      </c>
      <c r="R31" s="37">
        <v>0</v>
      </c>
      <c r="S31" s="37">
        <v>0</v>
      </c>
      <c r="T31" s="37">
        <v>0</v>
      </c>
      <c r="U31" s="39">
        <f t="shared" si="2"/>
        <v>400000</v>
      </c>
      <c r="V31" s="11">
        <v>0</v>
      </c>
      <c r="W31" s="37">
        <v>650</v>
      </c>
      <c r="X31" s="37">
        <v>0</v>
      </c>
      <c r="Y31" s="37">
        <v>0</v>
      </c>
      <c r="Z31" s="37">
        <v>0</v>
      </c>
      <c r="AA31" s="13">
        <f t="shared" si="3"/>
        <v>650</v>
      </c>
      <c r="AB31" s="37">
        <v>0</v>
      </c>
      <c r="AC31" s="37">
        <v>0</v>
      </c>
      <c r="AD31" s="37">
        <v>0</v>
      </c>
      <c r="AE31" s="37">
        <v>2700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0</v>
      </c>
      <c r="AP31" s="39">
        <f t="shared" si="4"/>
        <v>0</v>
      </c>
      <c r="AQ31" s="37">
        <v>0</v>
      </c>
      <c r="AR31" s="37">
        <v>300000</v>
      </c>
      <c r="AS31" s="37">
        <v>1000</v>
      </c>
      <c r="AT31" s="39">
        <f t="shared" si="5"/>
        <v>301000</v>
      </c>
      <c r="AU31" s="37">
        <v>0</v>
      </c>
      <c r="AV31" s="37">
        <v>0</v>
      </c>
      <c r="AW31" s="37">
        <v>0</v>
      </c>
      <c r="AX31" s="37">
        <v>165000</v>
      </c>
      <c r="AY31" s="37">
        <v>0</v>
      </c>
      <c r="AZ31" s="37">
        <v>0</v>
      </c>
      <c r="BA31" s="37">
        <v>0</v>
      </c>
      <c r="BB31" s="37">
        <v>0</v>
      </c>
      <c r="BC31" s="37">
        <v>0</v>
      </c>
      <c r="BD31" s="37">
        <v>0</v>
      </c>
      <c r="BE31" s="37">
        <v>0</v>
      </c>
      <c r="BF31" s="38">
        <f t="shared" si="6"/>
        <v>0</v>
      </c>
      <c r="BG31" s="37">
        <v>0</v>
      </c>
      <c r="BH31" s="37">
        <v>0</v>
      </c>
      <c r="BI31" s="37">
        <v>0</v>
      </c>
      <c r="BJ31" s="37">
        <v>190</v>
      </c>
      <c r="BK31" s="37">
        <v>0</v>
      </c>
      <c r="BL31" s="37">
        <v>800</v>
      </c>
      <c r="BM31" s="37">
        <v>0</v>
      </c>
      <c r="BN31" s="37">
        <v>0</v>
      </c>
      <c r="BO31" s="37">
        <v>0</v>
      </c>
      <c r="BP31" s="37">
        <v>0</v>
      </c>
      <c r="BQ31" s="37">
        <v>0</v>
      </c>
      <c r="BR31" s="37">
        <v>0</v>
      </c>
      <c r="BS31" s="37">
        <v>0</v>
      </c>
      <c r="BT31" s="40">
        <f t="shared" si="7"/>
        <v>0</v>
      </c>
      <c r="BU31" s="39">
        <f t="shared" si="8"/>
        <v>1300040</v>
      </c>
      <c r="BV31" s="39">
        <f t="shared" si="9"/>
        <v>1300040</v>
      </c>
    </row>
    <row r="32" spans="1:74" x14ac:dyDescent="0.25">
      <c r="A32" s="31">
        <v>23</v>
      </c>
      <c r="B32" s="32" t="s">
        <v>125</v>
      </c>
      <c r="C32" s="41" t="s">
        <v>126</v>
      </c>
      <c r="D32" s="34">
        <v>0</v>
      </c>
      <c r="E32" s="35">
        <v>14150</v>
      </c>
      <c r="F32" s="35">
        <v>0</v>
      </c>
      <c r="G32" s="35">
        <v>0</v>
      </c>
      <c r="H32" s="35">
        <v>0</v>
      </c>
      <c r="I32" s="36">
        <f t="shared" si="0"/>
        <v>14150</v>
      </c>
      <c r="J32" s="37">
        <v>0</v>
      </c>
      <c r="K32" s="37">
        <v>72820</v>
      </c>
      <c r="L32" s="37">
        <v>0</v>
      </c>
      <c r="M32" s="38">
        <f t="shared" si="1"/>
        <v>72820</v>
      </c>
      <c r="N32" s="37">
        <v>0</v>
      </c>
      <c r="O32" s="37">
        <v>56048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9">
        <f t="shared" si="2"/>
        <v>56048</v>
      </c>
      <c r="V32" s="11">
        <v>0</v>
      </c>
      <c r="W32" s="37">
        <v>700</v>
      </c>
      <c r="X32" s="37">
        <v>0</v>
      </c>
      <c r="Y32" s="37">
        <v>0</v>
      </c>
      <c r="Z32" s="37">
        <v>0</v>
      </c>
      <c r="AA32" s="13">
        <f t="shared" si="3"/>
        <v>700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9">
        <f t="shared" si="4"/>
        <v>0</v>
      </c>
      <c r="AQ32" s="37">
        <v>0</v>
      </c>
      <c r="AR32" s="37">
        <v>39958</v>
      </c>
      <c r="AS32" s="37">
        <v>0</v>
      </c>
      <c r="AT32" s="39">
        <f t="shared" si="5"/>
        <v>39958</v>
      </c>
      <c r="AU32" s="37">
        <v>0</v>
      </c>
      <c r="AV32" s="37">
        <v>0</v>
      </c>
      <c r="AW32" s="37">
        <v>0</v>
      </c>
      <c r="AX32" s="37">
        <v>19050</v>
      </c>
      <c r="AY32" s="37">
        <v>0</v>
      </c>
      <c r="AZ32" s="37">
        <v>0</v>
      </c>
      <c r="BA32" s="37">
        <v>0</v>
      </c>
      <c r="BB32" s="37">
        <v>0</v>
      </c>
      <c r="BC32" s="37">
        <v>0</v>
      </c>
      <c r="BD32" s="37">
        <v>0</v>
      </c>
      <c r="BE32" s="37">
        <v>0</v>
      </c>
      <c r="BF32" s="38">
        <f t="shared" si="6"/>
        <v>0</v>
      </c>
      <c r="BG32" s="37">
        <v>0</v>
      </c>
      <c r="BH32" s="37">
        <v>0</v>
      </c>
      <c r="BI32" s="37">
        <v>0</v>
      </c>
      <c r="BJ32" s="37">
        <v>0</v>
      </c>
      <c r="BK32" s="37">
        <v>0</v>
      </c>
      <c r="BL32" s="37">
        <v>0</v>
      </c>
      <c r="BM32" s="37">
        <v>0</v>
      </c>
      <c r="BN32" s="37">
        <f>620-53</f>
        <v>567</v>
      </c>
      <c r="BO32" s="37">
        <v>0</v>
      </c>
      <c r="BP32" s="37">
        <v>0</v>
      </c>
      <c r="BQ32" s="37">
        <v>0</v>
      </c>
      <c r="BR32" s="37">
        <v>0</v>
      </c>
      <c r="BS32" s="37">
        <v>0</v>
      </c>
      <c r="BT32" s="40">
        <f t="shared" si="7"/>
        <v>0</v>
      </c>
      <c r="BU32" s="39">
        <f t="shared" si="8"/>
        <v>203293</v>
      </c>
      <c r="BV32" s="39">
        <f t="shared" si="9"/>
        <v>203293</v>
      </c>
    </row>
    <row r="33" spans="1:74" x14ac:dyDescent="0.25">
      <c r="A33" s="31">
        <v>24</v>
      </c>
      <c r="B33" s="32" t="s">
        <v>127</v>
      </c>
      <c r="C33" s="41" t="s">
        <v>128</v>
      </c>
      <c r="D33" s="34">
        <v>0</v>
      </c>
      <c r="E33" s="35">
        <v>0</v>
      </c>
      <c r="F33" s="35">
        <v>0</v>
      </c>
      <c r="G33" s="35">
        <v>0</v>
      </c>
      <c r="H33" s="35">
        <v>0</v>
      </c>
      <c r="I33" s="36">
        <f t="shared" si="0"/>
        <v>0</v>
      </c>
      <c r="J33" s="37">
        <v>0</v>
      </c>
      <c r="K33" s="37">
        <v>25000</v>
      </c>
      <c r="L33" s="37">
        <v>0</v>
      </c>
      <c r="M33" s="38">
        <f t="shared" si="1"/>
        <v>25000</v>
      </c>
      <c r="N33" s="37">
        <v>0</v>
      </c>
      <c r="O33" s="37">
        <v>20000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9">
        <f t="shared" si="2"/>
        <v>20000</v>
      </c>
      <c r="V33" s="11">
        <v>0</v>
      </c>
      <c r="W33" s="37">
        <v>0</v>
      </c>
      <c r="X33" s="37">
        <v>0</v>
      </c>
      <c r="Y33" s="37">
        <v>0</v>
      </c>
      <c r="Z33" s="37">
        <v>0</v>
      </c>
      <c r="AA33" s="13">
        <f t="shared" si="3"/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9">
        <f t="shared" si="4"/>
        <v>0</v>
      </c>
      <c r="AQ33" s="37">
        <v>0</v>
      </c>
      <c r="AR33" s="37">
        <v>15000</v>
      </c>
      <c r="AS33" s="37">
        <v>0</v>
      </c>
      <c r="AT33" s="39">
        <f t="shared" si="5"/>
        <v>15000</v>
      </c>
      <c r="AU33" s="37">
        <v>0</v>
      </c>
      <c r="AV33" s="37">
        <v>0</v>
      </c>
      <c r="AW33" s="37">
        <v>0</v>
      </c>
      <c r="AX33" s="37">
        <v>0</v>
      </c>
      <c r="AY33" s="37">
        <v>0</v>
      </c>
      <c r="AZ33" s="37">
        <v>0</v>
      </c>
      <c r="BA33" s="37">
        <v>0</v>
      </c>
      <c r="BB33" s="37">
        <v>0</v>
      </c>
      <c r="BC33" s="37">
        <v>0</v>
      </c>
      <c r="BD33" s="37">
        <v>0</v>
      </c>
      <c r="BE33" s="37">
        <v>0</v>
      </c>
      <c r="BF33" s="38">
        <f t="shared" si="6"/>
        <v>0</v>
      </c>
      <c r="BG33" s="37">
        <v>0</v>
      </c>
      <c r="BH33" s="37">
        <v>0</v>
      </c>
      <c r="BI33" s="37">
        <v>0</v>
      </c>
      <c r="BJ33" s="37">
        <v>0</v>
      </c>
      <c r="BK33" s="37">
        <v>0</v>
      </c>
      <c r="BL33" s="37">
        <v>0</v>
      </c>
      <c r="BM33" s="37">
        <v>0</v>
      </c>
      <c r="BN33" s="37">
        <v>0</v>
      </c>
      <c r="BO33" s="37">
        <v>0</v>
      </c>
      <c r="BP33" s="37">
        <v>0</v>
      </c>
      <c r="BQ33" s="37">
        <v>0</v>
      </c>
      <c r="BR33" s="37">
        <v>0</v>
      </c>
      <c r="BS33" s="37">
        <v>0</v>
      </c>
      <c r="BT33" s="40">
        <f t="shared" si="7"/>
        <v>0</v>
      </c>
      <c r="BU33" s="39">
        <f t="shared" si="8"/>
        <v>60000</v>
      </c>
      <c r="BV33" s="39">
        <f t="shared" si="9"/>
        <v>60000</v>
      </c>
    </row>
    <row r="34" spans="1:74" x14ac:dyDescent="0.25">
      <c r="A34" s="31">
        <v>25</v>
      </c>
      <c r="B34" s="32" t="s">
        <v>129</v>
      </c>
      <c r="C34" s="33" t="s">
        <v>130</v>
      </c>
      <c r="D34" s="34">
        <v>0</v>
      </c>
      <c r="E34" s="35">
        <v>22500</v>
      </c>
      <c r="F34" s="35">
        <v>0</v>
      </c>
      <c r="G34" s="35">
        <v>0</v>
      </c>
      <c r="H34" s="35">
        <v>0</v>
      </c>
      <c r="I34" s="36">
        <f t="shared" si="0"/>
        <v>22500</v>
      </c>
      <c r="J34" s="37">
        <v>0</v>
      </c>
      <c r="K34" s="37">
        <v>854749</v>
      </c>
      <c r="L34" s="37"/>
      <c r="M34" s="38">
        <f t="shared" si="1"/>
        <v>854749</v>
      </c>
      <c r="N34" s="37">
        <v>0</v>
      </c>
      <c r="O34" s="37">
        <v>747457</v>
      </c>
      <c r="P34" s="37"/>
      <c r="Q34" s="37">
        <v>0</v>
      </c>
      <c r="R34" s="37">
        <v>0</v>
      </c>
      <c r="S34" s="37">
        <v>0</v>
      </c>
      <c r="T34" s="37">
        <v>0</v>
      </c>
      <c r="U34" s="39">
        <f t="shared" si="2"/>
        <v>747457</v>
      </c>
      <c r="V34" s="11">
        <v>0</v>
      </c>
      <c r="W34" s="37">
        <v>11157</v>
      </c>
      <c r="X34" s="37">
        <v>0</v>
      </c>
      <c r="Y34" s="37">
        <v>0</v>
      </c>
      <c r="Z34" s="37">
        <v>0</v>
      </c>
      <c r="AA34" s="13">
        <f t="shared" si="3"/>
        <v>11157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9">
        <f t="shared" si="4"/>
        <v>0</v>
      </c>
      <c r="AQ34" s="37">
        <v>0</v>
      </c>
      <c r="AR34" s="37">
        <v>500000</v>
      </c>
      <c r="AS34" s="37">
        <v>0</v>
      </c>
      <c r="AT34" s="39">
        <f t="shared" si="5"/>
        <v>500000</v>
      </c>
      <c r="AU34" s="37">
        <v>0</v>
      </c>
      <c r="AV34" s="37">
        <v>0</v>
      </c>
      <c r="AW34" s="37">
        <v>0</v>
      </c>
      <c r="AX34" s="37">
        <v>194148</v>
      </c>
      <c r="AY34" s="37">
        <v>0</v>
      </c>
      <c r="AZ34" s="37">
        <v>0</v>
      </c>
      <c r="BA34" s="37">
        <v>0</v>
      </c>
      <c r="BB34" s="37">
        <v>0</v>
      </c>
      <c r="BC34" s="37">
        <v>0</v>
      </c>
      <c r="BD34" s="37">
        <v>0</v>
      </c>
      <c r="BE34" s="37">
        <v>0</v>
      </c>
      <c r="BF34" s="38">
        <f t="shared" si="6"/>
        <v>0</v>
      </c>
      <c r="BG34" s="37">
        <v>0</v>
      </c>
      <c r="BH34" s="37">
        <v>0</v>
      </c>
      <c r="BI34" s="37">
        <v>0</v>
      </c>
      <c r="BJ34" s="37">
        <v>0</v>
      </c>
      <c r="BK34" s="37">
        <v>0</v>
      </c>
      <c r="BL34" s="37">
        <v>2082</v>
      </c>
      <c r="BM34" s="37">
        <v>0</v>
      </c>
      <c r="BN34" s="37">
        <v>1500</v>
      </c>
      <c r="BO34" s="37">
        <v>0</v>
      </c>
      <c r="BP34" s="37">
        <v>0</v>
      </c>
      <c r="BQ34" s="37">
        <v>0</v>
      </c>
      <c r="BR34" s="37">
        <v>0</v>
      </c>
      <c r="BS34" s="37">
        <v>0</v>
      </c>
      <c r="BT34" s="40">
        <f t="shared" si="7"/>
        <v>0</v>
      </c>
      <c r="BU34" s="39">
        <f t="shared" si="8"/>
        <v>2333593</v>
      </c>
      <c r="BV34" s="39">
        <f t="shared" si="9"/>
        <v>2333593</v>
      </c>
    </row>
    <row r="35" spans="1:74" x14ac:dyDescent="0.25">
      <c r="A35" s="31">
        <v>26</v>
      </c>
      <c r="B35" s="32" t="s">
        <v>131</v>
      </c>
      <c r="C35" s="33" t="s">
        <v>132</v>
      </c>
      <c r="D35" s="34">
        <v>0</v>
      </c>
      <c r="E35" s="35"/>
      <c r="F35" s="35"/>
      <c r="G35" s="35"/>
      <c r="H35" s="35"/>
      <c r="I35" s="36">
        <f t="shared" si="0"/>
        <v>0</v>
      </c>
      <c r="J35" s="37"/>
      <c r="K35" s="37"/>
      <c r="L35" s="37"/>
      <c r="M35" s="38">
        <f t="shared" si="1"/>
        <v>0</v>
      </c>
      <c r="N35" s="37"/>
      <c r="O35" s="37"/>
      <c r="P35" s="37"/>
      <c r="Q35" s="37"/>
      <c r="R35" s="37"/>
      <c r="S35" s="37"/>
      <c r="T35" s="37"/>
      <c r="U35" s="39">
        <f t="shared" si="2"/>
        <v>0</v>
      </c>
      <c r="V35" s="11"/>
      <c r="W35" s="37">
        <v>0</v>
      </c>
      <c r="X35" s="37"/>
      <c r="Y35" s="37"/>
      <c r="Z35" s="37"/>
      <c r="AA35" s="13">
        <f t="shared" si="3"/>
        <v>0</v>
      </c>
      <c r="AB35" s="37"/>
      <c r="AC35" s="37"/>
      <c r="AD35" s="37"/>
      <c r="AE35" s="37"/>
      <c r="AF35" s="37"/>
      <c r="AG35" s="37">
        <v>0</v>
      </c>
      <c r="AH35" s="37"/>
      <c r="AI35" s="37"/>
      <c r="AJ35" s="37"/>
      <c r="AK35" s="37"/>
      <c r="AL35" s="37"/>
      <c r="AM35" s="37"/>
      <c r="AN35" s="37"/>
      <c r="AO35" s="37"/>
      <c r="AP35" s="39"/>
      <c r="AQ35" s="37"/>
      <c r="AR35" s="37">
        <v>0</v>
      </c>
      <c r="AS35" s="37">
        <v>0</v>
      </c>
      <c r="AT35" s="39">
        <f t="shared" si="5"/>
        <v>0</v>
      </c>
      <c r="AU35" s="37"/>
      <c r="AV35" s="37"/>
      <c r="AW35" s="37"/>
      <c r="AX35" s="37">
        <v>0</v>
      </c>
      <c r="AY35" s="37">
        <v>0</v>
      </c>
      <c r="AZ35" s="37">
        <v>0</v>
      </c>
      <c r="BA35" s="37"/>
      <c r="BB35" s="37"/>
      <c r="BC35" s="37"/>
      <c r="BD35" s="37"/>
      <c r="BE35" s="37"/>
      <c r="BF35" s="38">
        <f t="shared" si="6"/>
        <v>0</v>
      </c>
      <c r="BG35" s="37"/>
      <c r="BH35" s="37"/>
      <c r="BI35" s="37"/>
      <c r="BJ35" s="37"/>
      <c r="BK35" s="37"/>
      <c r="BL35" s="37">
        <v>0</v>
      </c>
      <c r="BM35" s="37"/>
      <c r="BN35" s="37">
        <v>0</v>
      </c>
      <c r="BO35" s="37"/>
      <c r="BP35" s="37"/>
      <c r="BQ35" s="37"/>
      <c r="BR35" s="37"/>
      <c r="BS35" s="37"/>
      <c r="BT35" s="40">
        <f t="shared" si="7"/>
        <v>0</v>
      </c>
      <c r="BU35" s="39">
        <f t="shared" si="8"/>
        <v>0</v>
      </c>
      <c r="BV35" s="39">
        <f t="shared" si="9"/>
        <v>0</v>
      </c>
    </row>
    <row r="36" spans="1:74" x14ac:dyDescent="0.25">
      <c r="A36" s="31">
        <v>27</v>
      </c>
      <c r="B36" s="32" t="s">
        <v>133</v>
      </c>
      <c r="C36" s="33" t="s">
        <v>134</v>
      </c>
      <c r="D36" s="34">
        <v>0</v>
      </c>
      <c r="E36" s="35">
        <v>18200</v>
      </c>
      <c r="F36" s="35">
        <v>0</v>
      </c>
      <c r="G36" s="35">
        <v>0</v>
      </c>
      <c r="H36" s="35">
        <v>0</v>
      </c>
      <c r="I36" s="36">
        <f t="shared" si="0"/>
        <v>18200</v>
      </c>
      <c r="J36" s="37">
        <v>0</v>
      </c>
      <c r="K36" s="37">
        <v>265698</v>
      </c>
      <c r="L36" s="37">
        <v>0</v>
      </c>
      <c r="M36" s="38">
        <f t="shared" si="1"/>
        <v>265698</v>
      </c>
      <c r="N36" s="37">
        <v>0</v>
      </c>
      <c r="O36" s="37">
        <v>270688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9">
        <f t="shared" si="2"/>
        <v>270688</v>
      </c>
      <c r="V36" s="11">
        <v>0</v>
      </c>
      <c r="W36" s="37">
        <v>9300</v>
      </c>
      <c r="X36" s="37">
        <v>0</v>
      </c>
      <c r="Y36" s="37">
        <v>0</v>
      </c>
      <c r="Z36" s="37">
        <v>0</v>
      </c>
      <c r="AA36" s="13">
        <f t="shared" si="3"/>
        <v>9300</v>
      </c>
      <c r="AB36" s="37">
        <v>0</v>
      </c>
      <c r="AC36" s="37">
        <v>0</v>
      </c>
      <c r="AD36" s="37">
        <v>0</v>
      </c>
      <c r="AE36" s="37">
        <v>300</v>
      </c>
      <c r="AF36" s="37">
        <v>0</v>
      </c>
      <c r="AG36" s="37">
        <v>0</v>
      </c>
      <c r="AH36" s="37">
        <v>0</v>
      </c>
      <c r="AI36" s="37">
        <v>0</v>
      </c>
      <c r="AJ36" s="37">
        <v>0</v>
      </c>
      <c r="AK36" s="37">
        <v>0</v>
      </c>
      <c r="AL36" s="37">
        <v>0</v>
      </c>
      <c r="AM36" s="37">
        <v>0</v>
      </c>
      <c r="AN36" s="37">
        <v>0</v>
      </c>
      <c r="AO36" s="37">
        <v>0</v>
      </c>
      <c r="AP36" s="39">
        <v>0</v>
      </c>
      <c r="AQ36" s="37">
        <v>0</v>
      </c>
      <c r="AR36" s="37">
        <v>218348</v>
      </c>
      <c r="AS36" s="37">
        <v>0</v>
      </c>
      <c r="AT36" s="39">
        <f t="shared" si="5"/>
        <v>218348</v>
      </c>
      <c r="AU36" s="37">
        <v>0</v>
      </c>
      <c r="AV36" s="37">
        <v>0</v>
      </c>
      <c r="AW36" s="37">
        <v>0</v>
      </c>
      <c r="AX36" s="37">
        <v>97837</v>
      </c>
      <c r="AY36" s="37">
        <v>0</v>
      </c>
      <c r="AZ36" s="37">
        <v>0</v>
      </c>
      <c r="BA36" s="37">
        <v>0</v>
      </c>
      <c r="BB36" s="37">
        <v>0</v>
      </c>
      <c r="BC36" s="37">
        <v>0</v>
      </c>
      <c r="BD36" s="37">
        <v>0</v>
      </c>
      <c r="BE36" s="37">
        <v>0</v>
      </c>
      <c r="BF36" s="38">
        <f t="shared" si="6"/>
        <v>0</v>
      </c>
      <c r="BG36" s="37">
        <v>0</v>
      </c>
      <c r="BH36" s="37">
        <v>0</v>
      </c>
      <c r="BI36" s="37">
        <v>0</v>
      </c>
      <c r="BJ36" s="37">
        <v>0</v>
      </c>
      <c r="BK36" s="37">
        <v>0</v>
      </c>
      <c r="BL36" s="37">
        <v>800</v>
      </c>
      <c r="BM36" s="37">
        <v>0</v>
      </c>
      <c r="BN36" s="37">
        <v>800</v>
      </c>
      <c r="BO36" s="37">
        <v>0</v>
      </c>
      <c r="BP36" s="37">
        <v>0</v>
      </c>
      <c r="BQ36" s="37">
        <v>0</v>
      </c>
      <c r="BR36" s="37">
        <v>0</v>
      </c>
      <c r="BS36" s="37">
        <v>0</v>
      </c>
      <c r="BT36" s="40">
        <f t="shared" si="7"/>
        <v>0</v>
      </c>
      <c r="BU36" s="39">
        <f t="shared" si="8"/>
        <v>881971</v>
      </c>
      <c r="BV36" s="39">
        <f t="shared" si="9"/>
        <v>881971</v>
      </c>
    </row>
    <row r="37" spans="1:74" x14ac:dyDescent="0.25">
      <c r="A37" s="31">
        <v>28</v>
      </c>
      <c r="B37" s="32" t="s">
        <v>135</v>
      </c>
      <c r="C37" s="41" t="s">
        <v>136</v>
      </c>
      <c r="D37" s="34">
        <v>0</v>
      </c>
      <c r="E37" s="35">
        <v>5180</v>
      </c>
      <c r="F37" s="35">
        <v>0</v>
      </c>
      <c r="G37" s="35">
        <v>0</v>
      </c>
      <c r="H37" s="35">
        <v>0</v>
      </c>
      <c r="I37" s="36">
        <f t="shared" si="0"/>
        <v>5180</v>
      </c>
      <c r="J37" s="37">
        <v>0</v>
      </c>
      <c r="K37" s="37">
        <v>107320</v>
      </c>
      <c r="L37" s="37">
        <v>4650</v>
      </c>
      <c r="M37" s="38">
        <f t="shared" si="1"/>
        <v>111970</v>
      </c>
      <c r="N37" s="37">
        <v>0</v>
      </c>
      <c r="O37" s="37">
        <v>99725</v>
      </c>
      <c r="P37" s="37">
        <v>2140</v>
      </c>
      <c r="Q37" s="37">
        <v>0</v>
      </c>
      <c r="R37" s="37">
        <v>0</v>
      </c>
      <c r="S37" s="37">
        <v>0</v>
      </c>
      <c r="T37" s="37">
        <v>0</v>
      </c>
      <c r="U37" s="39">
        <f t="shared" si="2"/>
        <v>101865</v>
      </c>
      <c r="V37" s="11">
        <v>0</v>
      </c>
      <c r="W37" s="37">
        <v>4500</v>
      </c>
      <c r="X37" s="37">
        <v>0</v>
      </c>
      <c r="Y37" s="37">
        <v>0</v>
      </c>
      <c r="Z37" s="37">
        <v>0</v>
      </c>
      <c r="AA37" s="13">
        <f t="shared" si="3"/>
        <v>4500</v>
      </c>
      <c r="AB37" s="37">
        <v>0</v>
      </c>
      <c r="AC37" s="37">
        <v>0</v>
      </c>
      <c r="AD37" s="37">
        <v>0</v>
      </c>
      <c r="AE37" s="37">
        <v>0</v>
      </c>
      <c r="AF37" s="37">
        <v>0</v>
      </c>
      <c r="AG37" s="37">
        <v>0</v>
      </c>
      <c r="AH37" s="37">
        <v>0</v>
      </c>
      <c r="AI37" s="37">
        <v>0</v>
      </c>
      <c r="AJ37" s="37">
        <v>0</v>
      </c>
      <c r="AK37" s="37">
        <v>0</v>
      </c>
      <c r="AL37" s="37">
        <v>0</v>
      </c>
      <c r="AM37" s="37">
        <v>0</v>
      </c>
      <c r="AN37" s="37">
        <v>0</v>
      </c>
      <c r="AO37" s="37">
        <v>0</v>
      </c>
      <c r="AP37" s="39">
        <v>0</v>
      </c>
      <c r="AQ37" s="37">
        <v>0</v>
      </c>
      <c r="AR37" s="37">
        <v>55110</v>
      </c>
      <c r="AS37" s="37">
        <v>2700</v>
      </c>
      <c r="AT37" s="39">
        <f t="shared" si="5"/>
        <v>57810</v>
      </c>
      <c r="AU37" s="37">
        <v>0</v>
      </c>
      <c r="AV37" s="37">
        <v>0</v>
      </c>
      <c r="AW37" s="37">
        <v>0</v>
      </c>
      <c r="AX37" s="37">
        <v>53375</v>
      </c>
      <c r="AY37" s="37">
        <v>0</v>
      </c>
      <c r="AZ37" s="37">
        <v>0</v>
      </c>
      <c r="BA37" s="37">
        <v>0</v>
      </c>
      <c r="BB37" s="37">
        <v>0</v>
      </c>
      <c r="BC37" s="37">
        <v>0</v>
      </c>
      <c r="BD37" s="37">
        <v>0</v>
      </c>
      <c r="BE37" s="37">
        <v>0</v>
      </c>
      <c r="BF37" s="38">
        <f t="shared" si="6"/>
        <v>0</v>
      </c>
      <c r="BG37" s="37">
        <v>0</v>
      </c>
      <c r="BH37" s="37">
        <v>0</v>
      </c>
      <c r="BI37" s="37">
        <v>0</v>
      </c>
      <c r="BJ37" s="37">
        <v>0</v>
      </c>
      <c r="BK37" s="37">
        <v>0</v>
      </c>
      <c r="BL37" s="37">
        <v>960</v>
      </c>
      <c r="BM37" s="37">
        <v>0</v>
      </c>
      <c r="BN37" s="37">
        <v>0</v>
      </c>
      <c r="BO37" s="37">
        <v>0</v>
      </c>
      <c r="BP37" s="37">
        <v>0</v>
      </c>
      <c r="BQ37" s="37">
        <v>0</v>
      </c>
      <c r="BR37" s="37">
        <v>0</v>
      </c>
      <c r="BS37" s="37">
        <v>0</v>
      </c>
      <c r="BT37" s="40">
        <f t="shared" si="7"/>
        <v>0</v>
      </c>
      <c r="BU37" s="39">
        <f t="shared" si="8"/>
        <v>335660</v>
      </c>
      <c r="BV37" s="39">
        <f t="shared" si="9"/>
        <v>335660</v>
      </c>
    </row>
    <row r="38" spans="1:74" x14ac:dyDescent="0.25">
      <c r="A38" s="31">
        <v>29</v>
      </c>
      <c r="B38" s="32" t="s">
        <v>137</v>
      </c>
      <c r="C38" s="41" t="s">
        <v>138</v>
      </c>
      <c r="D38" s="34">
        <v>0</v>
      </c>
      <c r="E38" s="35">
        <v>122900</v>
      </c>
      <c r="F38" s="35">
        <v>0</v>
      </c>
      <c r="G38" s="35">
        <v>0</v>
      </c>
      <c r="H38" s="35">
        <v>0</v>
      </c>
      <c r="I38" s="36">
        <f t="shared" si="0"/>
        <v>122900</v>
      </c>
      <c r="J38" s="37">
        <v>0</v>
      </c>
      <c r="K38" s="37">
        <v>2014618</v>
      </c>
      <c r="L38" s="37"/>
      <c r="M38" s="38">
        <f t="shared" si="1"/>
        <v>2014618</v>
      </c>
      <c r="N38" s="37">
        <v>0</v>
      </c>
      <c r="O38" s="37">
        <v>2026570</v>
      </c>
      <c r="P38" s="37"/>
      <c r="Q38" s="37">
        <v>0</v>
      </c>
      <c r="R38" s="37">
        <v>0</v>
      </c>
      <c r="S38" s="37">
        <v>0</v>
      </c>
      <c r="T38" s="37">
        <v>0</v>
      </c>
      <c r="U38" s="39">
        <f t="shared" si="2"/>
        <v>2026570</v>
      </c>
      <c r="V38" s="11">
        <v>0</v>
      </c>
      <c r="W38" s="37">
        <v>64500</v>
      </c>
      <c r="X38" s="37">
        <v>0</v>
      </c>
      <c r="Y38" s="37">
        <v>0</v>
      </c>
      <c r="Z38" s="37">
        <v>0</v>
      </c>
      <c r="AA38" s="13">
        <f t="shared" si="3"/>
        <v>64500</v>
      </c>
      <c r="AB38" s="37">
        <v>0</v>
      </c>
      <c r="AC38" s="37">
        <v>0</v>
      </c>
      <c r="AD38" s="37">
        <v>0</v>
      </c>
      <c r="AE38" s="37">
        <v>1500</v>
      </c>
      <c r="AF38" s="37">
        <v>0</v>
      </c>
      <c r="AG38" s="37">
        <v>0</v>
      </c>
      <c r="AH38" s="37">
        <v>0</v>
      </c>
      <c r="AI38" s="37">
        <v>0</v>
      </c>
      <c r="AJ38" s="37">
        <v>0</v>
      </c>
      <c r="AK38" s="37">
        <v>0</v>
      </c>
      <c r="AL38" s="37">
        <v>0</v>
      </c>
      <c r="AM38" s="37">
        <v>0</v>
      </c>
      <c r="AN38" s="37">
        <v>0</v>
      </c>
      <c r="AO38" s="37">
        <v>0</v>
      </c>
      <c r="AP38" s="39">
        <v>0</v>
      </c>
      <c r="AQ38" s="37">
        <v>0</v>
      </c>
      <c r="AR38" s="37">
        <v>1000262</v>
      </c>
      <c r="AS38" s="37">
        <v>0</v>
      </c>
      <c r="AT38" s="39">
        <f t="shared" si="5"/>
        <v>1000262</v>
      </c>
      <c r="AU38" s="37">
        <v>0</v>
      </c>
      <c r="AV38" s="37">
        <v>0</v>
      </c>
      <c r="AW38" s="37">
        <v>0</v>
      </c>
      <c r="AX38" s="37">
        <v>253110</v>
      </c>
      <c r="AY38" s="37">
        <v>0</v>
      </c>
      <c r="AZ38" s="37">
        <v>0</v>
      </c>
      <c r="BA38" s="37">
        <v>0</v>
      </c>
      <c r="BB38" s="37">
        <v>0</v>
      </c>
      <c r="BC38" s="37">
        <v>0</v>
      </c>
      <c r="BD38" s="37">
        <v>0</v>
      </c>
      <c r="BE38" s="37">
        <v>0</v>
      </c>
      <c r="BF38" s="38">
        <f t="shared" si="6"/>
        <v>0</v>
      </c>
      <c r="BG38" s="37">
        <v>0</v>
      </c>
      <c r="BH38" s="37">
        <v>0</v>
      </c>
      <c r="BI38" s="37">
        <v>0</v>
      </c>
      <c r="BJ38" s="37">
        <v>0</v>
      </c>
      <c r="BK38" s="37">
        <v>0</v>
      </c>
      <c r="BL38" s="37">
        <v>6660</v>
      </c>
      <c r="BM38" s="37">
        <v>0</v>
      </c>
      <c r="BN38" s="37">
        <v>0</v>
      </c>
      <c r="BO38" s="37">
        <v>0</v>
      </c>
      <c r="BP38" s="37">
        <v>0</v>
      </c>
      <c r="BQ38" s="37">
        <v>0</v>
      </c>
      <c r="BR38" s="37">
        <v>0</v>
      </c>
      <c r="BS38" s="37">
        <v>0</v>
      </c>
      <c r="BT38" s="40">
        <f t="shared" si="7"/>
        <v>0</v>
      </c>
      <c r="BU38" s="39">
        <f t="shared" si="8"/>
        <v>5490120</v>
      </c>
      <c r="BV38" s="39">
        <f t="shared" si="9"/>
        <v>5490120</v>
      </c>
    </row>
    <row r="39" spans="1:74" x14ac:dyDescent="0.25">
      <c r="A39" s="31">
        <v>30</v>
      </c>
      <c r="B39" s="32" t="s">
        <v>139</v>
      </c>
      <c r="C39" s="41" t="s">
        <v>140</v>
      </c>
      <c r="D39" s="34">
        <v>0</v>
      </c>
      <c r="E39" s="35">
        <v>10354</v>
      </c>
      <c r="F39" s="35">
        <v>0</v>
      </c>
      <c r="G39" s="35">
        <v>0</v>
      </c>
      <c r="H39" s="35">
        <v>0</v>
      </c>
      <c r="I39" s="36">
        <f t="shared" si="0"/>
        <v>10354</v>
      </c>
      <c r="J39" s="37">
        <v>0</v>
      </c>
      <c r="K39" s="37">
        <v>1506892</v>
      </c>
      <c r="L39" s="37">
        <v>0</v>
      </c>
      <c r="M39" s="38">
        <f t="shared" si="1"/>
        <v>1506892</v>
      </c>
      <c r="N39" s="37">
        <v>0</v>
      </c>
      <c r="O39" s="37">
        <v>1203787</v>
      </c>
      <c r="P39" s="37"/>
      <c r="Q39" s="37">
        <v>4750</v>
      </c>
      <c r="R39" s="37">
        <v>0</v>
      </c>
      <c r="S39" s="37">
        <v>0</v>
      </c>
      <c r="T39" s="37">
        <v>0</v>
      </c>
      <c r="U39" s="39">
        <f t="shared" si="2"/>
        <v>1208537</v>
      </c>
      <c r="V39" s="11">
        <v>0</v>
      </c>
      <c r="W39" s="37">
        <v>10510</v>
      </c>
      <c r="X39" s="37">
        <v>0</v>
      </c>
      <c r="Y39" s="37">
        <v>0</v>
      </c>
      <c r="Z39" s="37">
        <v>0</v>
      </c>
      <c r="AA39" s="13">
        <f t="shared" si="3"/>
        <v>10510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37">
        <v>90268</v>
      </c>
      <c r="AH39" s="37">
        <v>0</v>
      </c>
      <c r="AI39" s="37">
        <v>0</v>
      </c>
      <c r="AJ39" s="37">
        <v>0</v>
      </c>
      <c r="AK39" s="37">
        <v>0</v>
      </c>
      <c r="AL39" s="37">
        <v>0</v>
      </c>
      <c r="AM39" s="37">
        <v>0</v>
      </c>
      <c r="AN39" s="37">
        <v>0</v>
      </c>
      <c r="AO39" s="37">
        <v>0</v>
      </c>
      <c r="AP39" s="39">
        <v>0</v>
      </c>
      <c r="AQ39" s="37">
        <v>0</v>
      </c>
      <c r="AR39" s="37">
        <v>1000000</v>
      </c>
      <c r="AS39" s="37">
        <v>0</v>
      </c>
      <c r="AT39" s="39">
        <f t="shared" si="5"/>
        <v>1000000</v>
      </c>
      <c r="AU39" s="37">
        <v>0</v>
      </c>
      <c r="AV39" s="37">
        <v>0</v>
      </c>
      <c r="AW39" s="37">
        <v>0</v>
      </c>
      <c r="AX39" s="37">
        <v>752329</v>
      </c>
      <c r="AY39" s="37">
        <v>0</v>
      </c>
      <c r="AZ39" s="37">
        <v>0</v>
      </c>
      <c r="BA39" s="37">
        <v>0</v>
      </c>
      <c r="BB39" s="37">
        <v>0</v>
      </c>
      <c r="BC39" s="37">
        <v>0</v>
      </c>
      <c r="BD39" s="37">
        <v>0</v>
      </c>
      <c r="BE39" s="37">
        <v>0</v>
      </c>
      <c r="BF39" s="38">
        <f t="shared" si="6"/>
        <v>0</v>
      </c>
      <c r="BG39" s="37">
        <v>0</v>
      </c>
      <c r="BH39" s="37">
        <v>0</v>
      </c>
      <c r="BI39" s="37">
        <v>0</v>
      </c>
      <c r="BJ39" s="37">
        <v>0</v>
      </c>
      <c r="BK39" s="37">
        <v>0</v>
      </c>
      <c r="BL39" s="37">
        <v>5260</v>
      </c>
      <c r="BM39" s="37">
        <v>0</v>
      </c>
      <c r="BN39" s="37">
        <v>215</v>
      </c>
      <c r="BO39" s="37">
        <v>0</v>
      </c>
      <c r="BP39" s="37">
        <v>0</v>
      </c>
      <c r="BQ39" s="37">
        <v>0</v>
      </c>
      <c r="BR39" s="37">
        <v>500</v>
      </c>
      <c r="BS39" s="37">
        <v>0</v>
      </c>
      <c r="BT39" s="40">
        <f t="shared" si="7"/>
        <v>0</v>
      </c>
      <c r="BU39" s="39">
        <f t="shared" si="8"/>
        <v>4584865</v>
      </c>
      <c r="BV39" s="39">
        <f t="shared" si="9"/>
        <v>4584865</v>
      </c>
    </row>
    <row r="40" spans="1:74" x14ac:dyDescent="0.25">
      <c r="A40" s="31">
        <v>31</v>
      </c>
      <c r="B40" s="32" t="s">
        <v>141</v>
      </c>
      <c r="C40" s="41" t="s">
        <v>142</v>
      </c>
      <c r="D40" s="34">
        <v>0</v>
      </c>
      <c r="E40" s="35">
        <v>9469</v>
      </c>
      <c r="F40" s="35">
        <v>0</v>
      </c>
      <c r="G40" s="35">
        <v>0</v>
      </c>
      <c r="H40" s="35">
        <v>0</v>
      </c>
      <c r="I40" s="36">
        <f t="shared" si="0"/>
        <v>9469</v>
      </c>
      <c r="J40" s="37">
        <v>0</v>
      </c>
      <c r="K40" s="37">
        <v>397833</v>
      </c>
      <c r="L40" s="37">
        <v>0</v>
      </c>
      <c r="M40" s="38">
        <f t="shared" si="1"/>
        <v>397833</v>
      </c>
      <c r="N40" s="37">
        <v>0</v>
      </c>
      <c r="O40" s="37">
        <v>289532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9">
        <f t="shared" si="2"/>
        <v>289532</v>
      </c>
      <c r="V40" s="11">
        <v>0</v>
      </c>
      <c r="W40" s="37">
        <v>0</v>
      </c>
      <c r="X40" s="37">
        <v>0</v>
      </c>
      <c r="Y40" s="37">
        <v>0</v>
      </c>
      <c r="Z40" s="37">
        <v>0</v>
      </c>
      <c r="AA40" s="13">
        <f t="shared" si="3"/>
        <v>0</v>
      </c>
      <c r="AB40" s="37">
        <v>0</v>
      </c>
      <c r="AC40" s="37">
        <v>0</v>
      </c>
      <c r="AD40" s="37">
        <v>0</v>
      </c>
      <c r="AE40" s="37">
        <v>200</v>
      </c>
      <c r="AF40" s="37">
        <v>0</v>
      </c>
      <c r="AG40" s="37">
        <v>0</v>
      </c>
      <c r="AH40" s="37">
        <v>0</v>
      </c>
      <c r="AI40" s="37">
        <v>0</v>
      </c>
      <c r="AJ40" s="37">
        <v>0</v>
      </c>
      <c r="AK40" s="37">
        <v>0</v>
      </c>
      <c r="AL40" s="37">
        <v>0</v>
      </c>
      <c r="AM40" s="37">
        <v>0</v>
      </c>
      <c r="AN40" s="37">
        <v>0</v>
      </c>
      <c r="AO40" s="37">
        <v>0</v>
      </c>
      <c r="AP40" s="39">
        <v>0</v>
      </c>
      <c r="AQ40" s="37">
        <v>0</v>
      </c>
      <c r="AR40" s="37">
        <v>216684</v>
      </c>
      <c r="AS40" s="37">
        <v>0</v>
      </c>
      <c r="AT40" s="39">
        <f t="shared" si="5"/>
        <v>216684</v>
      </c>
      <c r="AU40" s="37">
        <v>0</v>
      </c>
      <c r="AV40" s="37">
        <v>0</v>
      </c>
      <c r="AW40" s="37">
        <v>0</v>
      </c>
      <c r="AX40" s="37">
        <v>123746</v>
      </c>
      <c r="AY40" s="37">
        <v>0</v>
      </c>
      <c r="AZ40" s="37">
        <v>0</v>
      </c>
      <c r="BA40" s="37">
        <v>0</v>
      </c>
      <c r="BB40" s="37">
        <v>0</v>
      </c>
      <c r="BC40" s="37">
        <v>0</v>
      </c>
      <c r="BD40" s="37">
        <v>0</v>
      </c>
      <c r="BE40" s="37">
        <v>0</v>
      </c>
      <c r="BF40" s="38">
        <f t="shared" si="6"/>
        <v>0</v>
      </c>
      <c r="BG40" s="37">
        <v>0</v>
      </c>
      <c r="BH40" s="37">
        <v>0</v>
      </c>
      <c r="BI40" s="37">
        <v>0</v>
      </c>
      <c r="BJ40" s="37">
        <v>0</v>
      </c>
      <c r="BK40" s="37">
        <v>0</v>
      </c>
      <c r="BL40" s="37">
        <v>660</v>
      </c>
      <c r="BM40" s="37">
        <v>0</v>
      </c>
      <c r="BN40" s="37">
        <v>0</v>
      </c>
      <c r="BO40" s="37">
        <v>0</v>
      </c>
      <c r="BP40" s="37">
        <v>0</v>
      </c>
      <c r="BQ40" s="37">
        <v>0</v>
      </c>
      <c r="BR40" s="37">
        <v>0</v>
      </c>
      <c r="BS40" s="37">
        <v>0</v>
      </c>
      <c r="BT40" s="40">
        <f t="shared" si="7"/>
        <v>0</v>
      </c>
      <c r="BU40" s="39">
        <f t="shared" si="8"/>
        <v>1038124</v>
      </c>
      <c r="BV40" s="39">
        <f t="shared" si="9"/>
        <v>1038124</v>
      </c>
    </row>
    <row r="41" spans="1:74" x14ac:dyDescent="0.25">
      <c r="A41" s="31">
        <v>32</v>
      </c>
      <c r="B41" s="32" t="s">
        <v>143</v>
      </c>
      <c r="C41" s="41" t="s">
        <v>144</v>
      </c>
      <c r="D41" s="34">
        <v>310</v>
      </c>
      <c r="E41" s="34"/>
      <c r="F41" s="35">
        <v>0</v>
      </c>
      <c r="G41" s="35">
        <v>0</v>
      </c>
      <c r="H41" s="35">
        <v>0</v>
      </c>
      <c r="I41" s="36">
        <f t="shared" si="0"/>
        <v>0</v>
      </c>
      <c r="J41" s="37">
        <v>22500</v>
      </c>
      <c r="K41" s="37"/>
      <c r="L41" s="37">
        <v>0</v>
      </c>
      <c r="M41" s="38">
        <f t="shared" si="1"/>
        <v>0</v>
      </c>
      <c r="N41" s="37">
        <v>27000</v>
      </c>
      <c r="O41" s="37"/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9">
        <f t="shared" si="2"/>
        <v>0</v>
      </c>
      <c r="V41" s="11">
        <v>0</v>
      </c>
      <c r="W41" s="37">
        <v>0</v>
      </c>
      <c r="X41" s="37">
        <v>0</v>
      </c>
      <c r="Y41" s="37">
        <v>0</v>
      </c>
      <c r="Z41" s="37">
        <v>0</v>
      </c>
      <c r="AA41" s="13">
        <f t="shared" si="3"/>
        <v>0</v>
      </c>
      <c r="AB41" s="37">
        <v>0</v>
      </c>
      <c r="AC41" s="37">
        <v>0</v>
      </c>
      <c r="AD41" s="37">
        <v>0</v>
      </c>
      <c r="AE41" s="37">
        <v>0</v>
      </c>
      <c r="AF41" s="37">
        <v>150</v>
      </c>
      <c r="AG41" s="37">
        <v>0</v>
      </c>
      <c r="AH41" s="37">
        <v>0</v>
      </c>
      <c r="AI41" s="37">
        <v>0</v>
      </c>
      <c r="AJ41" s="37">
        <v>0</v>
      </c>
      <c r="AK41" s="37">
        <v>0</v>
      </c>
      <c r="AL41" s="37">
        <v>0</v>
      </c>
      <c r="AM41" s="37">
        <v>0</v>
      </c>
      <c r="AN41" s="37">
        <v>0</v>
      </c>
      <c r="AO41" s="37">
        <v>0</v>
      </c>
      <c r="AP41" s="39">
        <v>0</v>
      </c>
      <c r="AQ41" s="37">
        <v>16000</v>
      </c>
      <c r="AR41" s="37">
        <v>0</v>
      </c>
      <c r="AS41" s="37">
        <v>0</v>
      </c>
      <c r="AT41" s="39">
        <f t="shared" si="5"/>
        <v>0</v>
      </c>
      <c r="AU41" s="37">
        <v>0</v>
      </c>
      <c r="AV41" s="37">
        <v>0</v>
      </c>
      <c r="AW41" s="37">
        <v>14000</v>
      </c>
      <c r="AX41" s="37">
        <v>0</v>
      </c>
      <c r="AY41" s="37">
        <v>0</v>
      </c>
      <c r="AZ41" s="37">
        <v>0</v>
      </c>
      <c r="BA41" s="37">
        <v>0</v>
      </c>
      <c r="BB41" s="37">
        <v>0</v>
      </c>
      <c r="BC41" s="37">
        <v>0</v>
      </c>
      <c r="BD41" s="37">
        <v>0</v>
      </c>
      <c r="BE41" s="37">
        <v>0</v>
      </c>
      <c r="BF41" s="38">
        <f t="shared" si="6"/>
        <v>0</v>
      </c>
      <c r="BG41" s="37">
        <v>0</v>
      </c>
      <c r="BH41" s="37">
        <v>0</v>
      </c>
      <c r="BI41" s="37">
        <v>0</v>
      </c>
      <c r="BJ41" s="37">
        <v>0</v>
      </c>
      <c r="BK41" s="37">
        <v>0</v>
      </c>
      <c r="BL41" s="37">
        <v>0</v>
      </c>
      <c r="BM41" s="37">
        <v>100</v>
      </c>
      <c r="BN41" s="37">
        <v>0</v>
      </c>
      <c r="BO41" s="37">
        <v>0</v>
      </c>
      <c r="BP41" s="37">
        <v>0</v>
      </c>
      <c r="BQ41" s="37">
        <v>0</v>
      </c>
      <c r="BR41" s="37">
        <v>0</v>
      </c>
      <c r="BS41" s="37">
        <v>0</v>
      </c>
      <c r="BT41" s="40">
        <f t="shared" si="7"/>
        <v>80060</v>
      </c>
      <c r="BU41" s="39">
        <f t="shared" si="8"/>
        <v>0</v>
      </c>
      <c r="BV41" s="39">
        <f t="shared" si="9"/>
        <v>80060</v>
      </c>
    </row>
    <row r="42" spans="1:74" x14ac:dyDescent="0.25">
      <c r="A42" s="31">
        <v>33</v>
      </c>
      <c r="B42" s="32" t="s">
        <v>145</v>
      </c>
      <c r="C42" s="41" t="s">
        <v>146</v>
      </c>
      <c r="D42" s="37">
        <v>1700</v>
      </c>
      <c r="E42" s="37">
        <v>70000</v>
      </c>
      <c r="F42" s="35">
        <v>0</v>
      </c>
      <c r="G42" s="35">
        <v>0</v>
      </c>
      <c r="H42" s="35">
        <v>0</v>
      </c>
      <c r="I42" s="36">
        <f t="shared" si="0"/>
        <v>70000</v>
      </c>
      <c r="J42" s="37">
        <v>70000</v>
      </c>
      <c r="K42" s="37">
        <v>400000</v>
      </c>
      <c r="L42" s="37">
        <v>20000</v>
      </c>
      <c r="M42" s="38">
        <f t="shared" si="1"/>
        <v>420000</v>
      </c>
      <c r="N42" s="37">
        <v>75000</v>
      </c>
      <c r="O42" s="37">
        <v>750000</v>
      </c>
      <c r="P42" s="37">
        <v>15000</v>
      </c>
      <c r="Q42" s="37">
        <v>0</v>
      </c>
      <c r="R42" s="37">
        <v>0</v>
      </c>
      <c r="S42" s="37">
        <v>0</v>
      </c>
      <c r="T42" s="37">
        <v>0</v>
      </c>
      <c r="U42" s="39">
        <f t="shared" si="2"/>
        <v>765000</v>
      </c>
      <c r="V42" s="37">
        <v>300</v>
      </c>
      <c r="W42" s="37">
        <v>5000</v>
      </c>
      <c r="X42" s="37">
        <v>0</v>
      </c>
      <c r="Y42" s="37">
        <v>0</v>
      </c>
      <c r="Z42" s="37">
        <v>0</v>
      </c>
      <c r="AA42" s="13">
        <f t="shared" si="3"/>
        <v>5000</v>
      </c>
      <c r="AB42" s="37">
        <v>0</v>
      </c>
      <c r="AC42" s="37">
        <v>0</v>
      </c>
      <c r="AD42" s="37">
        <v>0</v>
      </c>
      <c r="AE42" s="37">
        <v>2000</v>
      </c>
      <c r="AF42" s="37">
        <v>0</v>
      </c>
      <c r="AG42" s="37">
        <v>0</v>
      </c>
      <c r="AH42" s="37">
        <v>0</v>
      </c>
      <c r="AI42" s="37">
        <v>0</v>
      </c>
      <c r="AJ42" s="37">
        <v>0</v>
      </c>
      <c r="AK42" s="37">
        <v>0</v>
      </c>
      <c r="AL42" s="37">
        <v>0</v>
      </c>
      <c r="AM42" s="37">
        <v>0</v>
      </c>
      <c r="AN42" s="37">
        <v>0</v>
      </c>
      <c r="AO42" s="37">
        <v>0</v>
      </c>
      <c r="AP42" s="39">
        <v>0</v>
      </c>
      <c r="AQ42" s="37">
        <v>30000</v>
      </c>
      <c r="AR42" s="37">
        <v>300000</v>
      </c>
      <c r="AS42" s="37">
        <v>16000</v>
      </c>
      <c r="AT42" s="39">
        <f t="shared" si="5"/>
        <v>316000</v>
      </c>
      <c r="AU42" s="37">
        <v>0</v>
      </c>
      <c r="AV42" s="37">
        <v>0</v>
      </c>
      <c r="AW42" s="37">
        <v>20000</v>
      </c>
      <c r="AX42" s="37">
        <v>400000</v>
      </c>
      <c r="AY42" s="37">
        <v>0</v>
      </c>
      <c r="AZ42" s="37">
        <v>0</v>
      </c>
      <c r="BA42" s="37">
        <v>0</v>
      </c>
      <c r="BB42" s="37">
        <v>0</v>
      </c>
      <c r="BC42" s="37">
        <v>0</v>
      </c>
      <c r="BD42" s="37">
        <v>0</v>
      </c>
      <c r="BE42" s="37">
        <v>0</v>
      </c>
      <c r="BF42" s="38">
        <f t="shared" si="6"/>
        <v>0</v>
      </c>
      <c r="BG42" s="37">
        <v>0</v>
      </c>
      <c r="BH42" s="37">
        <v>0</v>
      </c>
      <c r="BI42" s="37">
        <v>0</v>
      </c>
      <c r="BJ42" s="37">
        <v>0</v>
      </c>
      <c r="BK42" s="37">
        <v>800</v>
      </c>
      <c r="BL42" s="37">
        <v>3500</v>
      </c>
      <c r="BM42" s="37">
        <v>0</v>
      </c>
      <c r="BN42" s="37">
        <v>100</v>
      </c>
      <c r="BO42" s="37">
        <v>0</v>
      </c>
      <c r="BP42" s="37">
        <v>0</v>
      </c>
      <c r="BQ42" s="37">
        <v>0</v>
      </c>
      <c r="BR42" s="37">
        <v>500</v>
      </c>
      <c r="BS42" s="37">
        <v>0</v>
      </c>
      <c r="BT42" s="40">
        <f t="shared" si="7"/>
        <v>197800</v>
      </c>
      <c r="BU42" s="39">
        <f t="shared" si="8"/>
        <v>1982100</v>
      </c>
      <c r="BV42" s="39">
        <f t="shared" si="9"/>
        <v>2179900</v>
      </c>
    </row>
    <row r="43" spans="1:74" x14ac:dyDescent="0.25">
      <c r="A43" s="31">
        <v>34</v>
      </c>
      <c r="B43" s="32" t="s">
        <v>147</v>
      </c>
      <c r="C43" s="33" t="s">
        <v>148</v>
      </c>
      <c r="D43" s="34">
        <v>0</v>
      </c>
      <c r="E43" s="35">
        <v>472000</v>
      </c>
      <c r="F43" s="35">
        <v>0</v>
      </c>
      <c r="G43" s="35">
        <v>0</v>
      </c>
      <c r="H43" s="35">
        <v>0</v>
      </c>
      <c r="I43" s="36">
        <f t="shared" si="0"/>
        <v>472000</v>
      </c>
      <c r="J43" s="37">
        <v>0</v>
      </c>
      <c r="K43" s="37">
        <v>3037000</v>
      </c>
      <c r="L43" s="37">
        <v>0</v>
      </c>
      <c r="M43" s="38">
        <f t="shared" si="1"/>
        <v>3037000</v>
      </c>
      <c r="N43" s="37"/>
      <c r="O43" s="37">
        <v>3006000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9">
        <f t="shared" si="2"/>
        <v>3006000</v>
      </c>
      <c r="V43" s="37">
        <v>0</v>
      </c>
      <c r="W43" s="37">
        <v>33900</v>
      </c>
      <c r="X43" s="37">
        <v>0</v>
      </c>
      <c r="Y43" s="37">
        <v>0</v>
      </c>
      <c r="Z43" s="37">
        <v>0</v>
      </c>
      <c r="AA43" s="13">
        <f t="shared" si="3"/>
        <v>33900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0</v>
      </c>
      <c r="AI43" s="37">
        <v>0</v>
      </c>
      <c r="AJ43" s="37">
        <v>0</v>
      </c>
      <c r="AK43" s="37">
        <v>0</v>
      </c>
      <c r="AL43" s="37">
        <v>0</v>
      </c>
      <c r="AM43" s="37">
        <v>0</v>
      </c>
      <c r="AN43" s="37">
        <v>0</v>
      </c>
      <c r="AO43" s="37">
        <v>0</v>
      </c>
      <c r="AP43" s="39">
        <v>0</v>
      </c>
      <c r="AQ43" s="37">
        <v>0</v>
      </c>
      <c r="AR43" s="37">
        <v>1506000</v>
      </c>
      <c r="AS43" s="37">
        <v>0</v>
      </c>
      <c r="AT43" s="39">
        <f t="shared" si="5"/>
        <v>1506000</v>
      </c>
      <c r="AU43" s="37">
        <v>0</v>
      </c>
      <c r="AV43" s="37">
        <v>0</v>
      </c>
      <c r="AW43" s="37">
        <v>0</v>
      </c>
      <c r="AX43" s="37">
        <v>1370000</v>
      </c>
      <c r="AY43" s="37">
        <v>0</v>
      </c>
      <c r="AZ43" s="37">
        <v>0</v>
      </c>
      <c r="BA43" s="37">
        <v>0</v>
      </c>
      <c r="BB43" s="37">
        <v>0</v>
      </c>
      <c r="BC43" s="37">
        <v>0</v>
      </c>
      <c r="BD43" s="37">
        <v>0</v>
      </c>
      <c r="BE43" s="37">
        <v>0</v>
      </c>
      <c r="BF43" s="38">
        <f t="shared" si="6"/>
        <v>0</v>
      </c>
      <c r="BG43" s="37">
        <v>0</v>
      </c>
      <c r="BH43" s="37">
        <v>0</v>
      </c>
      <c r="BI43" s="37">
        <v>0</v>
      </c>
      <c r="BJ43" s="37">
        <v>0</v>
      </c>
      <c r="BK43" s="37">
        <v>0</v>
      </c>
      <c r="BL43" s="37">
        <v>20800</v>
      </c>
      <c r="BM43" s="37">
        <v>0</v>
      </c>
      <c r="BN43" s="37">
        <v>400</v>
      </c>
      <c r="BO43" s="37">
        <v>0</v>
      </c>
      <c r="BP43" s="37">
        <v>0</v>
      </c>
      <c r="BQ43" s="37">
        <v>0</v>
      </c>
      <c r="BR43" s="37">
        <v>0</v>
      </c>
      <c r="BS43" s="37">
        <v>0</v>
      </c>
      <c r="BT43" s="40">
        <f t="shared" si="7"/>
        <v>0</v>
      </c>
      <c r="BU43" s="39">
        <f t="shared" si="8"/>
        <v>9446100</v>
      </c>
      <c r="BV43" s="39">
        <f t="shared" si="9"/>
        <v>9446100</v>
      </c>
    </row>
    <row r="44" spans="1:74" x14ac:dyDescent="0.25">
      <c r="A44" s="31">
        <v>35</v>
      </c>
      <c r="B44" s="32" t="s">
        <v>149</v>
      </c>
      <c r="C44" s="33" t="s">
        <v>150</v>
      </c>
      <c r="D44" s="34">
        <v>0</v>
      </c>
      <c r="E44" s="35">
        <v>202997</v>
      </c>
      <c r="F44" s="35">
        <v>0</v>
      </c>
      <c r="G44" s="35">
        <v>0</v>
      </c>
      <c r="H44" s="35">
        <v>0</v>
      </c>
      <c r="I44" s="36">
        <f t="shared" si="0"/>
        <v>202997</v>
      </c>
      <c r="J44" s="37">
        <v>0</v>
      </c>
      <c r="K44" s="37">
        <v>2493794</v>
      </c>
      <c r="L44" s="37">
        <v>0</v>
      </c>
      <c r="M44" s="38">
        <f t="shared" si="1"/>
        <v>2493794</v>
      </c>
      <c r="N44" s="37">
        <v>0</v>
      </c>
      <c r="O44" s="37">
        <v>1808711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9">
        <f t="shared" si="2"/>
        <v>1808711</v>
      </c>
      <c r="V44" s="37">
        <v>0</v>
      </c>
      <c r="W44" s="37">
        <v>26585</v>
      </c>
      <c r="X44" s="37">
        <v>0</v>
      </c>
      <c r="Y44" s="37">
        <v>0</v>
      </c>
      <c r="Z44" s="37">
        <v>0</v>
      </c>
      <c r="AA44" s="13">
        <f t="shared" si="3"/>
        <v>26585</v>
      </c>
      <c r="AB44" s="37">
        <v>0</v>
      </c>
      <c r="AC44" s="37">
        <v>0</v>
      </c>
      <c r="AD44" s="37">
        <v>0</v>
      </c>
      <c r="AE44" s="37">
        <v>70</v>
      </c>
      <c r="AF44" s="37">
        <v>0</v>
      </c>
      <c r="AG44" s="37">
        <v>528</v>
      </c>
      <c r="AH44" s="37">
        <v>0</v>
      </c>
      <c r="AI44" s="37">
        <v>0</v>
      </c>
      <c r="AJ44" s="37">
        <v>0</v>
      </c>
      <c r="AK44" s="37">
        <v>0</v>
      </c>
      <c r="AL44" s="37">
        <v>0</v>
      </c>
      <c r="AM44" s="37">
        <v>0</v>
      </c>
      <c r="AN44" s="37">
        <v>0</v>
      </c>
      <c r="AO44" s="37">
        <v>0</v>
      </c>
      <c r="AP44" s="39">
        <v>0</v>
      </c>
      <c r="AQ44" s="37">
        <v>0</v>
      </c>
      <c r="AR44" s="37">
        <v>1005590</v>
      </c>
      <c r="AS44" s="37">
        <v>0</v>
      </c>
      <c r="AT44" s="39">
        <f t="shared" si="5"/>
        <v>1005590</v>
      </c>
      <c r="AU44" s="37">
        <v>0</v>
      </c>
      <c r="AV44" s="37">
        <v>0</v>
      </c>
      <c r="AW44" s="37">
        <v>0</v>
      </c>
      <c r="AX44" s="37">
        <v>1050632</v>
      </c>
      <c r="AY44" s="37">
        <v>0</v>
      </c>
      <c r="AZ44" s="37">
        <v>0</v>
      </c>
      <c r="BA44" s="37">
        <v>0</v>
      </c>
      <c r="BB44" s="37">
        <v>0</v>
      </c>
      <c r="BC44" s="37">
        <v>0</v>
      </c>
      <c r="BD44" s="37">
        <v>0</v>
      </c>
      <c r="BE44" s="37">
        <v>0</v>
      </c>
      <c r="BF44" s="38">
        <f t="shared" si="6"/>
        <v>0</v>
      </c>
      <c r="BG44" s="37">
        <v>0</v>
      </c>
      <c r="BH44" s="37">
        <v>0</v>
      </c>
      <c r="BI44" s="37">
        <v>0</v>
      </c>
      <c r="BJ44" s="37">
        <v>0</v>
      </c>
      <c r="BK44" s="37">
        <v>0</v>
      </c>
      <c r="BL44" s="37">
        <v>9336</v>
      </c>
      <c r="BM44" s="37">
        <v>0</v>
      </c>
      <c r="BN44" s="37">
        <v>400</v>
      </c>
      <c r="BO44" s="37">
        <v>0</v>
      </c>
      <c r="BP44" s="37">
        <v>0</v>
      </c>
      <c r="BQ44" s="37">
        <v>0</v>
      </c>
      <c r="BR44" s="37">
        <v>0</v>
      </c>
      <c r="BS44" s="37">
        <v>0</v>
      </c>
      <c r="BT44" s="40">
        <f t="shared" si="7"/>
        <v>0</v>
      </c>
      <c r="BU44" s="39">
        <f t="shared" si="8"/>
        <v>6598643</v>
      </c>
      <c r="BV44" s="39">
        <f t="shared" si="9"/>
        <v>6598643</v>
      </c>
    </row>
    <row r="45" spans="1:74" x14ac:dyDescent="0.25">
      <c r="A45" s="31">
        <v>36</v>
      </c>
      <c r="B45" s="32" t="s">
        <v>151</v>
      </c>
      <c r="C45" s="41" t="s">
        <v>152</v>
      </c>
      <c r="D45" s="34">
        <v>0</v>
      </c>
      <c r="E45" s="35">
        <v>11300</v>
      </c>
      <c r="F45" s="35">
        <v>0</v>
      </c>
      <c r="G45" s="35">
        <v>0</v>
      </c>
      <c r="H45" s="35">
        <v>0</v>
      </c>
      <c r="I45" s="36">
        <f t="shared" si="0"/>
        <v>11300</v>
      </c>
      <c r="J45" s="37">
        <v>0</v>
      </c>
      <c r="K45" s="37">
        <v>502649</v>
      </c>
      <c r="L45" s="37">
        <v>0</v>
      </c>
      <c r="M45" s="38">
        <f t="shared" si="1"/>
        <v>502649</v>
      </c>
      <c r="N45" s="37"/>
      <c r="O45" s="37">
        <v>428803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9">
        <f t="shared" si="2"/>
        <v>428803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13">
        <f t="shared" si="3"/>
        <v>0</v>
      </c>
      <c r="AB45" s="37">
        <v>0</v>
      </c>
      <c r="AC45" s="37">
        <v>0</v>
      </c>
      <c r="AD45" s="37">
        <v>0</v>
      </c>
      <c r="AE45" s="37">
        <v>6000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0</v>
      </c>
      <c r="AL45" s="37">
        <v>0</v>
      </c>
      <c r="AM45" s="37">
        <v>0</v>
      </c>
      <c r="AN45" s="37">
        <v>0</v>
      </c>
      <c r="AO45" s="37">
        <v>0</v>
      </c>
      <c r="AP45" s="39">
        <v>0</v>
      </c>
      <c r="AQ45" s="37">
        <v>0</v>
      </c>
      <c r="AR45" s="37">
        <v>248619</v>
      </c>
      <c r="AS45" s="37">
        <v>0</v>
      </c>
      <c r="AT45" s="39">
        <f t="shared" si="5"/>
        <v>248619</v>
      </c>
      <c r="AU45" s="37">
        <v>0</v>
      </c>
      <c r="AV45" s="37">
        <v>0</v>
      </c>
      <c r="AW45" s="37">
        <v>0</v>
      </c>
      <c r="AX45" s="37">
        <v>84356</v>
      </c>
      <c r="AY45" s="37">
        <v>0</v>
      </c>
      <c r="AZ45" s="37">
        <v>0</v>
      </c>
      <c r="BA45" s="37">
        <v>0</v>
      </c>
      <c r="BB45" s="37">
        <v>0</v>
      </c>
      <c r="BC45" s="37">
        <v>0</v>
      </c>
      <c r="BD45" s="37">
        <v>0</v>
      </c>
      <c r="BE45" s="37">
        <v>0</v>
      </c>
      <c r="BF45" s="38">
        <f t="shared" si="6"/>
        <v>0</v>
      </c>
      <c r="BG45" s="37">
        <v>0</v>
      </c>
      <c r="BH45" s="37">
        <v>0</v>
      </c>
      <c r="BI45" s="37">
        <v>0</v>
      </c>
      <c r="BJ45" s="37">
        <v>0</v>
      </c>
      <c r="BK45" s="37">
        <v>0</v>
      </c>
      <c r="BL45" s="37">
        <v>890</v>
      </c>
      <c r="BM45" s="37">
        <v>0</v>
      </c>
      <c r="BN45" s="37">
        <v>0</v>
      </c>
      <c r="BO45" s="37">
        <v>0</v>
      </c>
      <c r="BP45" s="37">
        <v>0</v>
      </c>
      <c r="BQ45" s="37">
        <v>0</v>
      </c>
      <c r="BR45" s="37">
        <v>0</v>
      </c>
      <c r="BS45" s="37">
        <v>0</v>
      </c>
      <c r="BT45" s="40">
        <f t="shared" si="7"/>
        <v>0</v>
      </c>
      <c r="BU45" s="39">
        <f t="shared" si="8"/>
        <v>1282617</v>
      </c>
      <c r="BV45" s="39">
        <f t="shared" si="9"/>
        <v>1282617</v>
      </c>
    </row>
    <row r="46" spans="1:74" x14ac:dyDescent="0.25">
      <c r="A46" s="31">
        <v>37</v>
      </c>
      <c r="B46" s="32" t="s">
        <v>153</v>
      </c>
      <c r="C46" s="41" t="s">
        <v>154</v>
      </c>
      <c r="D46" s="34">
        <v>0</v>
      </c>
      <c r="E46" s="35">
        <v>1719</v>
      </c>
      <c r="F46" s="35">
        <v>0</v>
      </c>
      <c r="G46" s="35">
        <v>0</v>
      </c>
      <c r="H46" s="35">
        <v>0</v>
      </c>
      <c r="I46" s="36">
        <f t="shared" si="0"/>
        <v>1719</v>
      </c>
      <c r="J46" s="37">
        <v>0</v>
      </c>
      <c r="K46" s="37">
        <v>957455</v>
      </c>
      <c r="L46" s="37">
        <v>0</v>
      </c>
      <c r="M46" s="38">
        <f t="shared" si="1"/>
        <v>957455</v>
      </c>
      <c r="N46" s="37"/>
      <c r="O46" s="37">
        <v>694288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9">
        <f t="shared" si="2"/>
        <v>694288</v>
      </c>
      <c r="V46" s="37">
        <v>0</v>
      </c>
      <c r="W46" s="37">
        <v>20</v>
      </c>
      <c r="X46" s="37">
        <v>0</v>
      </c>
      <c r="Y46" s="37">
        <v>0</v>
      </c>
      <c r="Z46" s="37">
        <v>0</v>
      </c>
      <c r="AA46" s="13">
        <f t="shared" si="3"/>
        <v>20</v>
      </c>
      <c r="AB46" s="37">
        <v>0</v>
      </c>
      <c r="AC46" s="37">
        <v>0</v>
      </c>
      <c r="AD46" s="37">
        <v>0</v>
      </c>
      <c r="AE46" s="37">
        <v>200</v>
      </c>
      <c r="AF46" s="37">
        <v>0</v>
      </c>
      <c r="AG46" s="37">
        <v>16807</v>
      </c>
      <c r="AH46" s="37">
        <v>0</v>
      </c>
      <c r="AI46" s="37">
        <v>0</v>
      </c>
      <c r="AJ46" s="37">
        <v>0</v>
      </c>
      <c r="AK46" s="37">
        <v>0</v>
      </c>
      <c r="AL46" s="37">
        <v>0</v>
      </c>
      <c r="AM46" s="37">
        <v>0</v>
      </c>
      <c r="AN46" s="37">
        <v>0</v>
      </c>
      <c r="AO46" s="37">
        <v>0</v>
      </c>
      <c r="AP46" s="39">
        <v>0</v>
      </c>
      <c r="AQ46" s="37">
        <v>0</v>
      </c>
      <c r="AR46" s="37">
        <v>520143</v>
      </c>
      <c r="AS46" s="37">
        <v>0</v>
      </c>
      <c r="AT46" s="39">
        <f t="shared" si="5"/>
        <v>520143</v>
      </c>
      <c r="AU46" s="37">
        <v>0</v>
      </c>
      <c r="AV46" s="37">
        <v>0</v>
      </c>
      <c r="AW46" s="37">
        <v>0</v>
      </c>
      <c r="AX46" s="37">
        <v>760640</v>
      </c>
      <c r="AY46" s="37">
        <v>0</v>
      </c>
      <c r="AZ46" s="37">
        <v>0</v>
      </c>
      <c r="BA46" s="37">
        <v>0</v>
      </c>
      <c r="BB46" s="37">
        <v>0</v>
      </c>
      <c r="BC46" s="37">
        <v>0</v>
      </c>
      <c r="BD46" s="37">
        <v>0</v>
      </c>
      <c r="BE46" s="37">
        <v>0</v>
      </c>
      <c r="BF46" s="38">
        <f t="shared" si="6"/>
        <v>0</v>
      </c>
      <c r="BG46" s="37">
        <v>0</v>
      </c>
      <c r="BH46" s="37">
        <v>0</v>
      </c>
      <c r="BI46" s="37">
        <v>0</v>
      </c>
      <c r="BJ46" s="37">
        <v>0</v>
      </c>
      <c r="BK46" s="37">
        <v>0</v>
      </c>
      <c r="BL46" s="37">
        <v>1350</v>
      </c>
      <c r="BM46" s="37">
        <v>0</v>
      </c>
      <c r="BN46" s="37">
        <v>200</v>
      </c>
      <c r="BO46" s="37">
        <v>0</v>
      </c>
      <c r="BP46" s="37">
        <v>0</v>
      </c>
      <c r="BQ46" s="37">
        <v>0</v>
      </c>
      <c r="BR46" s="37">
        <v>0</v>
      </c>
      <c r="BS46" s="37">
        <v>0</v>
      </c>
      <c r="BT46" s="40">
        <f t="shared" si="7"/>
        <v>0</v>
      </c>
      <c r="BU46" s="39">
        <f t="shared" si="8"/>
        <v>2952822</v>
      </c>
      <c r="BV46" s="39">
        <f t="shared" si="9"/>
        <v>2952822</v>
      </c>
    </row>
    <row r="47" spans="1:74" x14ac:dyDescent="0.25">
      <c r="A47" s="31">
        <v>38</v>
      </c>
      <c r="B47" s="32" t="s">
        <v>155</v>
      </c>
      <c r="C47" s="41" t="s">
        <v>156</v>
      </c>
      <c r="D47" s="34">
        <v>17380</v>
      </c>
      <c r="E47" s="35">
        <v>2506814</v>
      </c>
      <c r="F47" s="35">
        <v>0</v>
      </c>
      <c r="G47" s="35">
        <v>0</v>
      </c>
      <c r="H47" s="35">
        <v>0</v>
      </c>
      <c r="I47" s="36">
        <f t="shared" si="0"/>
        <v>2506814</v>
      </c>
      <c r="J47" s="37">
        <v>60385</v>
      </c>
      <c r="K47" s="37">
        <v>2217492</v>
      </c>
      <c r="L47" s="37">
        <v>0</v>
      </c>
      <c r="M47" s="38">
        <f t="shared" si="1"/>
        <v>2217492</v>
      </c>
      <c r="N47" s="37">
        <f>38774-4079</f>
        <v>34695</v>
      </c>
      <c r="O47" s="37">
        <v>2308581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9">
        <f t="shared" si="2"/>
        <v>2308581</v>
      </c>
      <c r="V47" s="37">
        <v>1620</v>
      </c>
      <c r="W47" s="37">
        <v>525113</v>
      </c>
      <c r="X47" s="37">
        <v>0</v>
      </c>
      <c r="Y47" s="37">
        <v>0</v>
      </c>
      <c r="Z47" s="37">
        <v>0</v>
      </c>
      <c r="AA47" s="13">
        <f t="shared" si="3"/>
        <v>525113</v>
      </c>
      <c r="AB47" s="37">
        <v>0</v>
      </c>
      <c r="AC47" s="37">
        <v>0</v>
      </c>
      <c r="AD47" s="37">
        <v>0</v>
      </c>
      <c r="AE47" s="37">
        <v>0</v>
      </c>
      <c r="AF47" s="37">
        <v>0</v>
      </c>
      <c r="AG47" s="37">
        <v>0</v>
      </c>
      <c r="AH47" s="37">
        <v>0</v>
      </c>
      <c r="AI47" s="37">
        <v>0</v>
      </c>
      <c r="AJ47" s="37">
        <v>0</v>
      </c>
      <c r="AK47" s="37">
        <v>0</v>
      </c>
      <c r="AL47" s="37">
        <v>0</v>
      </c>
      <c r="AM47" s="37">
        <v>0</v>
      </c>
      <c r="AN47" s="37">
        <v>0</v>
      </c>
      <c r="AO47" s="37">
        <v>0</v>
      </c>
      <c r="AP47" s="39">
        <v>0</v>
      </c>
      <c r="AQ47" s="37">
        <v>30000</v>
      </c>
      <c r="AR47" s="37">
        <v>1101200</v>
      </c>
      <c r="AS47" s="37">
        <v>0</v>
      </c>
      <c r="AT47" s="39">
        <f t="shared" si="5"/>
        <v>1101200</v>
      </c>
      <c r="AU47" s="37">
        <v>0</v>
      </c>
      <c r="AV47" s="37">
        <v>0</v>
      </c>
      <c r="AW47" s="37">
        <v>75000</v>
      </c>
      <c r="AX47" s="37">
        <v>402026</v>
      </c>
      <c r="AY47" s="37">
        <v>0</v>
      </c>
      <c r="AZ47" s="37">
        <v>0</v>
      </c>
      <c r="BA47" s="37">
        <v>0</v>
      </c>
      <c r="BB47" s="37">
        <v>0</v>
      </c>
      <c r="BC47" s="37">
        <v>0</v>
      </c>
      <c r="BD47" s="37">
        <v>0</v>
      </c>
      <c r="BE47" s="37">
        <v>0</v>
      </c>
      <c r="BF47" s="38">
        <f t="shared" si="6"/>
        <v>0</v>
      </c>
      <c r="BG47" s="37">
        <v>0</v>
      </c>
      <c r="BH47" s="37">
        <v>0</v>
      </c>
      <c r="BI47" s="37">
        <v>0</v>
      </c>
      <c r="BJ47" s="37">
        <v>0</v>
      </c>
      <c r="BK47" s="37">
        <v>165</v>
      </c>
      <c r="BL47" s="37">
        <v>4381</v>
      </c>
      <c r="BM47" s="37">
        <v>0</v>
      </c>
      <c r="BN47" s="37">
        <v>12</v>
      </c>
      <c r="BO47" s="37">
        <v>0</v>
      </c>
      <c r="BP47" s="37">
        <v>0</v>
      </c>
      <c r="BQ47" s="37">
        <v>0</v>
      </c>
      <c r="BR47" s="37">
        <v>0</v>
      </c>
      <c r="BS47" s="37">
        <v>0</v>
      </c>
      <c r="BT47" s="40">
        <f t="shared" si="7"/>
        <v>219245</v>
      </c>
      <c r="BU47" s="39">
        <f t="shared" si="8"/>
        <v>9065619</v>
      </c>
      <c r="BV47" s="39">
        <f t="shared" si="9"/>
        <v>9284864</v>
      </c>
    </row>
    <row r="48" spans="1:74" x14ac:dyDescent="0.25">
      <c r="A48" s="31">
        <v>39</v>
      </c>
      <c r="B48" s="32" t="s">
        <v>157</v>
      </c>
      <c r="C48" s="41" t="s">
        <v>158</v>
      </c>
      <c r="D48" s="34">
        <v>0</v>
      </c>
      <c r="E48" s="35">
        <v>0</v>
      </c>
      <c r="F48" s="35">
        <v>0</v>
      </c>
      <c r="G48" s="35">
        <v>0</v>
      </c>
      <c r="H48" s="35">
        <v>0</v>
      </c>
      <c r="I48" s="36">
        <f t="shared" si="0"/>
        <v>0</v>
      </c>
      <c r="J48" s="37">
        <v>0</v>
      </c>
      <c r="K48" s="37">
        <v>120338</v>
      </c>
      <c r="L48" s="37">
        <v>0</v>
      </c>
      <c r="M48" s="38">
        <f t="shared" si="1"/>
        <v>120338</v>
      </c>
      <c r="N48" s="37">
        <v>0</v>
      </c>
      <c r="O48" s="37">
        <v>106860</v>
      </c>
      <c r="P48" s="37">
        <v>3056</v>
      </c>
      <c r="Q48" s="37">
        <v>0</v>
      </c>
      <c r="R48" s="37">
        <v>0</v>
      </c>
      <c r="S48" s="37">
        <v>0</v>
      </c>
      <c r="T48" s="37">
        <v>0</v>
      </c>
      <c r="U48" s="39">
        <f t="shared" si="2"/>
        <v>109916</v>
      </c>
      <c r="V48" s="37">
        <v>0</v>
      </c>
      <c r="W48" s="37">
        <v>0</v>
      </c>
      <c r="X48" s="37">
        <v>0</v>
      </c>
      <c r="Y48" s="37">
        <v>0</v>
      </c>
      <c r="Z48" s="37">
        <v>0</v>
      </c>
      <c r="AA48" s="13">
        <f t="shared" si="3"/>
        <v>0</v>
      </c>
      <c r="AB48" s="37">
        <v>0</v>
      </c>
      <c r="AC48" s="37">
        <v>0</v>
      </c>
      <c r="AD48" s="37">
        <v>0</v>
      </c>
      <c r="AE48" s="37">
        <v>0</v>
      </c>
      <c r="AF48" s="37">
        <v>0</v>
      </c>
      <c r="AG48" s="37">
        <v>0</v>
      </c>
      <c r="AH48" s="37">
        <v>0</v>
      </c>
      <c r="AI48" s="37">
        <v>0</v>
      </c>
      <c r="AJ48" s="37">
        <v>0</v>
      </c>
      <c r="AK48" s="37">
        <v>0</v>
      </c>
      <c r="AL48" s="37">
        <v>0</v>
      </c>
      <c r="AM48" s="37">
        <v>0</v>
      </c>
      <c r="AN48" s="37">
        <v>0</v>
      </c>
      <c r="AO48" s="37">
        <v>0</v>
      </c>
      <c r="AP48" s="39">
        <v>0</v>
      </c>
      <c r="AQ48" s="37">
        <v>0</v>
      </c>
      <c r="AR48" s="37">
        <v>82295</v>
      </c>
      <c r="AS48" s="37">
        <v>0</v>
      </c>
      <c r="AT48" s="39">
        <f t="shared" si="5"/>
        <v>82295</v>
      </c>
      <c r="AU48" s="37">
        <v>0</v>
      </c>
      <c r="AV48" s="37">
        <v>0</v>
      </c>
      <c r="AW48" s="37">
        <v>0</v>
      </c>
      <c r="AX48" s="37">
        <v>85764</v>
      </c>
      <c r="AY48" s="37">
        <v>0</v>
      </c>
      <c r="AZ48" s="37">
        <v>0</v>
      </c>
      <c r="BA48" s="37">
        <v>0</v>
      </c>
      <c r="BB48" s="37">
        <v>0</v>
      </c>
      <c r="BC48" s="37">
        <v>0</v>
      </c>
      <c r="BD48" s="37">
        <v>0</v>
      </c>
      <c r="BE48" s="37">
        <v>0</v>
      </c>
      <c r="BF48" s="38">
        <f t="shared" si="6"/>
        <v>0</v>
      </c>
      <c r="BG48" s="37">
        <v>0</v>
      </c>
      <c r="BH48" s="37">
        <v>0</v>
      </c>
      <c r="BI48" s="37">
        <v>0</v>
      </c>
      <c r="BJ48" s="37">
        <v>0</v>
      </c>
      <c r="BK48" s="37">
        <v>0</v>
      </c>
      <c r="BL48" s="37">
        <v>360</v>
      </c>
      <c r="BM48" s="37">
        <v>0</v>
      </c>
      <c r="BN48" s="37">
        <v>0</v>
      </c>
      <c r="BO48" s="37">
        <v>0</v>
      </c>
      <c r="BP48" s="37">
        <v>0</v>
      </c>
      <c r="BQ48" s="37">
        <v>0</v>
      </c>
      <c r="BR48" s="37">
        <v>0</v>
      </c>
      <c r="BS48" s="37">
        <v>0</v>
      </c>
      <c r="BT48" s="40">
        <f t="shared" si="7"/>
        <v>0</v>
      </c>
      <c r="BU48" s="39">
        <f t="shared" si="8"/>
        <v>398673</v>
      </c>
      <c r="BV48" s="39">
        <f t="shared" si="9"/>
        <v>398673</v>
      </c>
    </row>
    <row r="49" spans="1:74" x14ac:dyDescent="0.25">
      <c r="A49" s="31">
        <v>40</v>
      </c>
      <c r="B49" s="32" t="s">
        <v>159</v>
      </c>
      <c r="C49" s="41" t="s">
        <v>160</v>
      </c>
      <c r="D49" s="34">
        <v>0</v>
      </c>
      <c r="E49" s="35">
        <v>1000</v>
      </c>
      <c r="F49" s="35">
        <v>0</v>
      </c>
      <c r="G49" s="35">
        <v>0</v>
      </c>
      <c r="H49" s="35">
        <v>0</v>
      </c>
      <c r="I49" s="36">
        <f t="shared" si="0"/>
        <v>1000</v>
      </c>
      <c r="J49" s="37">
        <v>0</v>
      </c>
      <c r="K49" s="37">
        <v>110000</v>
      </c>
      <c r="L49" s="37">
        <v>0</v>
      </c>
      <c r="M49" s="38">
        <f t="shared" si="1"/>
        <v>110000</v>
      </c>
      <c r="N49" s="37"/>
      <c r="O49" s="37">
        <v>100000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9">
        <f t="shared" si="2"/>
        <v>100000</v>
      </c>
      <c r="V49" s="37">
        <v>0</v>
      </c>
      <c r="W49" s="37">
        <v>700</v>
      </c>
      <c r="X49" s="37">
        <v>0</v>
      </c>
      <c r="Y49" s="37">
        <v>0</v>
      </c>
      <c r="Z49" s="37">
        <v>0</v>
      </c>
      <c r="AA49" s="13">
        <f t="shared" si="3"/>
        <v>700</v>
      </c>
      <c r="AB49" s="37">
        <v>0</v>
      </c>
      <c r="AC49" s="37">
        <v>0</v>
      </c>
      <c r="AD49" s="37">
        <v>0</v>
      </c>
      <c r="AE49" s="37">
        <v>0</v>
      </c>
      <c r="AF49" s="37">
        <v>0</v>
      </c>
      <c r="AG49" s="37">
        <v>700</v>
      </c>
      <c r="AH49" s="37">
        <v>0</v>
      </c>
      <c r="AI49" s="37">
        <v>0</v>
      </c>
      <c r="AJ49" s="37">
        <v>0</v>
      </c>
      <c r="AK49" s="37">
        <v>0</v>
      </c>
      <c r="AL49" s="37">
        <v>0</v>
      </c>
      <c r="AM49" s="37">
        <v>0</v>
      </c>
      <c r="AN49" s="37">
        <v>0</v>
      </c>
      <c r="AO49" s="37">
        <v>0</v>
      </c>
      <c r="AP49" s="39">
        <v>0</v>
      </c>
      <c r="AQ49" s="37">
        <v>0</v>
      </c>
      <c r="AR49" s="37">
        <v>50000</v>
      </c>
      <c r="AS49" s="37">
        <v>0</v>
      </c>
      <c r="AT49" s="39">
        <f t="shared" si="5"/>
        <v>50000</v>
      </c>
      <c r="AU49" s="37">
        <v>0</v>
      </c>
      <c r="AV49" s="37">
        <v>0</v>
      </c>
      <c r="AW49" s="37">
        <v>0</v>
      </c>
      <c r="AX49" s="37">
        <v>45000</v>
      </c>
      <c r="AY49" s="37">
        <v>0</v>
      </c>
      <c r="AZ49" s="37">
        <v>0</v>
      </c>
      <c r="BA49" s="37">
        <v>0</v>
      </c>
      <c r="BB49" s="37">
        <v>0</v>
      </c>
      <c r="BC49" s="37">
        <v>0</v>
      </c>
      <c r="BD49" s="37">
        <v>0</v>
      </c>
      <c r="BE49" s="37">
        <v>0</v>
      </c>
      <c r="BF49" s="38">
        <f t="shared" si="6"/>
        <v>0</v>
      </c>
      <c r="BG49" s="37">
        <v>0</v>
      </c>
      <c r="BH49" s="37">
        <v>0</v>
      </c>
      <c r="BI49" s="37">
        <v>0</v>
      </c>
      <c r="BJ49" s="37">
        <v>0</v>
      </c>
      <c r="BK49" s="37">
        <v>0</v>
      </c>
      <c r="BL49" s="37">
        <v>800</v>
      </c>
      <c r="BM49" s="37">
        <v>0</v>
      </c>
      <c r="BN49" s="37">
        <v>0</v>
      </c>
      <c r="BO49" s="37">
        <v>0</v>
      </c>
      <c r="BP49" s="37">
        <v>0</v>
      </c>
      <c r="BQ49" s="37">
        <v>0</v>
      </c>
      <c r="BR49" s="37">
        <v>0</v>
      </c>
      <c r="BS49" s="37">
        <v>0</v>
      </c>
      <c r="BT49" s="40">
        <f t="shared" si="7"/>
        <v>0</v>
      </c>
      <c r="BU49" s="39">
        <f t="shared" si="8"/>
        <v>308200</v>
      </c>
      <c r="BV49" s="39">
        <f t="shared" si="9"/>
        <v>308200</v>
      </c>
    </row>
    <row r="50" spans="1:74" x14ac:dyDescent="0.25">
      <c r="A50" s="31">
        <v>41</v>
      </c>
      <c r="B50" s="32" t="s">
        <v>161</v>
      </c>
      <c r="C50" s="33" t="s">
        <v>162</v>
      </c>
      <c r="D50" s="34"/>
      <c r="E50" s="35"/>
      <c r="F50" s="35">
        <v>0</v>
      </c>
      <c r="G50" s="35">
        <v>0</v>
      </c>
      <c r="H50" s="35">
        <v>0</v>
      </c>
      <c r="I50" s="36">
        <f t="shared" si="0"/>
        <v>0</v>
      </c>
      <c r="J50" s="37"/>
      <c r="K50" s="37">
        <v>0</v>
      </c>
      <c r="L50" s="37">
        <v>0</v>
      </c>
      <c r="M50" s="38">
        <f t="shared" si="1"/>
        <v>0</v>
      </c>
      <c r="N50" s="37"/>
      <c r="O50" s="37"/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9">
        <f t="shared" si="2"/>
        <v>0</v>
      </c>
      <c r="V50" s="37">
        <v>0</v>
      </c>
      <c r="W50" s="37"/>
      <c r="X50" s="37">
        <v>0</v>
      </c>
      <c r="Y50" s="37">
        <v>0</v>
      </c>
      <c r="Z50" s="37">
        <v>0</v>
      </c>
      <c r="AA50" s="13">
        <f t="shared" si="3"/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7">
        <v>0</v>
      </c>
      <c r="AI50" s="37">
        <v>0</v>
      </c>
      <c r="AJ50" s="37">
        <v>0</v>
      </c>
      <c r="AK50" s="37">
        <v>0</v>
      </c>
      <c r="AL50" s="37">
        <v>0</v>
      </c>
      <c r="AM50" s="37">
        <v>0</v>
      </c>
      <c r="AN50" s="37">
        <v>0</v>
      </c>
      <c r="AO50" s="37">
        <v>0</v>
      </c>
      <c r="AP50" s="39">
        <v>0</v>
      </c>
      <c r="AQ50" s="37"/>
      <c r="AR50" s="37"/>
      <c r="AS50" s="37">
        <v>0</v>
      </c>
      <c r="AT50" s="39">
        <f t="shared" si="5"/>
        <v>0</v>
      </c>
      <c r="AU50" s="37">
        <v>0</v>
      </c>
      <c r="AV50" s="37">
        <v>0</v>
      </c>
      <c r="AW50" s="37">
        <v>0</v>
      </c>
      <c r="AX50" s="37"/>
      <c r="AY50" s="37">
        <v>63500</v>
      </c>
      <c r="AZ50" s="37">
        <v>13700000</v>
      </c>
      <c r="BA50" s="37">
        <v>0</v>
      </c>
      <c r="BB50" s="37">
        <v>0</v>
      </c>
      <c r="BC50" s="37">
        <v>0</v>
      </c>
      <c r="BD50" s="37">
        <v>0</v>
      </c>
      <c r="BE50" s="37">
        <v>0</v>
      </c>
      <c r="BF50" s="38">
        <f t="shared" si="6"/>
        <v>0</v>
      </c>
      <c r="BG50" s="37">
        <v>0</v>
      </c>
      <c r="BH50" s="37">
        <v>0</v>
      </c>
      <c r="BI50" s="37">
        <v>0</v>
      </c>
      <c r="BJ50" s="37">
        <v>0</v>
      </c>
      <c r="BK50" s="37">
        <v>0</v>
      </c>
      <c r="BL50" s="37"/>
      <c r="BM50" s="37">
        <v>0</v>
      </c>
      <c r="BN50" s="37">
        <v>0</v>
      </c>
      <c r="BO50" s="37">
        <v>0</v>
      </c>
      <c r="BP50" s="37">
        <v>13200</v>
      </c>
      <c r="BQ50" s="37">
        <v>0</v>
      </c>
      <c r="BR50" s="37">
        <v>0</v>
      </c>
      <c r="BS50" s="37">
        <v>0</v>
      </c>
      <c r="BT50" s="40">
        <f t="shared" si="7"/>
        <v>63500</v>
      </c>
      <c r="BU50" s="39">
        <f t="shared" si="8"/>
        <v>13713200</v>
      </c>
      <c r="BV50" s="39">
        <f t="shared" si="9"/>
        <v>13776700</v>
      </c>
    </row>
    <row r="51" spans="1:74" x14ac:dyDescent="0.25">
      <c r="A51" s="31">
        <v>42</v>
      </c>
      <c r="B51" s="32" t="s">
        <v>163</v>
      </c>
      <c r="C51" s="33" t="s">
        <v>164</v>
      </c>
      <c r="D51" s="34">
        <v>0</v>
      </c>
      <c r="E51" s="35">
        <v>0</v>
      </c>
      <c r="F51" s="35">
        <v>0</v>
      </c>
      <c r="G51" s="35">
        <v>0</v>
      </c>
      <c r="H51" s="35">
        <v>0</v>
      </c>
      <c r="I51" s="36">
        <f t="shared" si="0"/>
        <v>0</v>
      </c>
      <c r="J51" s="37">
        <v>0</v>
      </c>
      <c r="K51" s="37">
        <v>20000</v>
      </c>
      <c r="L51" s="37">
        <v>4500</v>
      </c>
      <c r="M51" s="38">
        <f t="shared" si="1"/>
        <v>24500</v>
      </c>
      <c r="N51" s="37">
        <v>0</v>
      </c>
      <c r="O51" s="37">
        <v>20000</v>
      </c>
      <c r="P51" s="37">
        <v>2000</v>
      </c>
      <c r="Q51" s="37">
        <v>0</v>
      </c>
      <c r="R51" s="37">
        <v>0</v>
      </c>
      <c r="S51" s="37">
        <v>0</v>
      </c>
      <c r="T51" s="37">
        <v>0</v>
      </c>
      <c r="U51" s="39">
        <f t="shared" si="2"/>
        <v>22000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13">
        <f t="shared" si="3"/>
        <v>0</v>
      </c>
      <c r="AB51" s="37">
        <v>0</v>
      </c>
      <c r="AC51" s="37">
        <v>0</v>
      </c>
      <c r="AD51" s="37">
        <v>0</v>
      </c>
      <c r="AE51" s="37">
        <v>0</v>
      </c>
      <c r="AF51" s="37">
        <v>0</v>
      </c>
      <c r="AG51" s="37">
        <v>0</v>
      </c>
      <c r="AH51" s="37">
        <v>0</v>
      </c>
      <c r="AI51" s="37">
        <v>0</v>
      </c>
      <c r="AJ51" s="37">
        <v>0</v>
      </c>
      <c r="AK51" s="37">
        <v>0</v>
      </c>
      <c r="AL51" s="37">
        <v>0</v>
      </c>
      <c r="AM51" s="37">
        <v>0</v>
      </c>
      <c r="AN51" s="37">
        <v>0</v>
      </c>
      <c r="AO51" s="37">
        <v>0</v>
      </c>
      <c r="AP51" s="39">
        <v>0</v>
      </c>
      <c r="AQ51" s="37">
        <v>0</v>
      </c>
      <c r="AR51" s="37">
        <v>12000</v>
      </c>
      <c r="AS51" s="37">
        <v>2500</v>
      </c>
      <c r="AT51" s="39">
        <f t="shared" si="5"/>
        <v>14500</v>
      </c>
      <c r="AU51" s="37">
        <v>0</v>
      </c>
      <c r="AV51" s="37">
        <v>0</v>
      </c>
      <c r="AW51" s="37">
        <v>0</v>
      </c>
      <c r="AX51" s="37">
        <v>5500</v>
      </c>
      <c r="AY51" s="37">
        <v>0</v>
      </c>
      <c r="AZ51" s="37">
        <v>0</v>
      </c>
      <c r="BA51" s="37">
        <v>0</v>
      </c>
      <c r="BB51" s="37">
        <v>0</v>
      </c>
      <c r="BC51" s="37">
        <v>0</v>
      </c>
      <c r="BD51" s="37">
        <v>0</v>
      </c>
      <c r="BE51" s="37">
        <v>0</v>
      </c>
      <c r="BF51" s="38">
        <f t="shared" si="6"/>
        <v>0</v>
      </c>
      <c r="BG51" s="37">
        <v>0</v>
      </c>
      <c r="BH51" s="37">
        <v>0</v>
      </c>
      <c r="BI51" s="37">
        <v>0</v>
      </c>
      <c r="BJ51" s="37">
        <v>0</v>
      </c>
      <c r="BK51" s="37">
        <v>0</v>
      </c>
      <c r="BL51" s="37">
        <v>0</v>
      </c>
      <c r="BM51" s="37">
        <v>0</v>
      </c>
      <c r="BN51" s="37">
        <v>400</v>
      </c>
      <c r="BO51" s="37">
        <v>0</v>
      </c>
      <c r="BP51" s="37">
        <v>0</v>
      </c>
      <c r="BQ51" s="37">
        <v>0</v>
      </c>
      <c r="BR51" s="37">
        <v>0</v>
      </c>
      <c r="BS51" s="37">
        <v>0</v>
      </c>
      <c r="BT51" s="40">
        <f t="shared" si="7"/>
        <v>0</v>
      </c>
      <c r="BU51" s="39">
        <f t="shared" si="8"/>
        <v>66900</v>
      </c>
      <c r="BV51" s="39">
        <f t="shared" si="9"/>
        <v>66900</v>
      </c>
    </row>
    <row r="52" spans="1:74" x14ac:dyDescent="0.25">
      <c r="A52" s="31">
        <v>43</v>
      </c>
      <c r="B52" s="32" t="s">
        <v>165</v>
      </c>
      <c r="C52" s="33" t="s">
        <v>166</v>
      </c>
      <c r="D52" s="34">
        <v>0</v>
      </c>
      <c r="E52" s="35">
        <v>750</v>
      </c>
      <c r="F52" s="35">
        <v>0</v>
      </c>
      <c r="G52" s="35">
        <v>0</v>
      </c>
      <c r="H52" s="35">
        <v>0</v>
      </c>
      <c r="I52" s="36">
        <f t="shared" si="0"/>
        <v>750</v>
      </c>
      <c r="J52" s="37">
        <v>0</v>
      </c>
      <c r="K52" s="37">
        <v>27730</v>
      </c>
      <c r="L52" s="37">
        <v>0</v>
      </c>
      <c r="M52" s="38">
        <f t="shared" si="1"/>
        <v>27730</v>
      </c>
      <c r="N52" s="37">
        <v>0</v>
      </c>
      <c r="O52" s="37">
        <v>23140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9">
        <f t="shared" si="2"/>
        <v>23140</v>
      </c>
      <c r="V52" s="37">
        <v>0</v>
      </c>
      <c r="W52" s="37">
        <v>0</v>
      </c>
      <c r="X52" s="37">
        <v>0</v>
      </c>
      <c r="Y52" s="37">
        <v>0</v>
      </c>
      <c r="Z52" s="37">
        <v>0</v>
      </c>
      <c r="AA52" s="13">
        <f t="shared" si="3"/>
        <v>0</v>
      </c>
      <c r="AB52" s="37">
        <v>0</v>
      </c>
      <c r="AC52" s="37">
        <v>0</v>
      </c>
      <c r="AD52" s="37">
        <v>0</v>
      </c>
      <c r="AE52" s="37">
        <v>0</v>
      </c>
      <c r="AF52" s="37">
        <v>0</v>
      </c>
      <c r="AG52" s="37">
        <v>0</v>
      </c>
      <c r="AH52" s="37">
        <v>0</v>
      </c>
      <c r="AI52" s="37">
        <v>0</v>
      </c>
      <c r="AJ52" s="37">
        <v>0</v>
      </c>
      <c r="AK52" s="37">
        <v>0</v>
      </c>
      <c r="AL52" s="37">
        <v>0</v>
      </c>
      <c r="AM52" s="37">
        <v>0</v>
      </c>
      <c r="AN52" s="37">
        <v>0</v>
      </c>
      <c r="AO52" s="37">
        <v>0</v>
      </c>
      <c r="AP52" s="39">
        <v>0</v>
      </c>
      <c r="AQ52" s="37">
        <v>0</v>
      </c>
      <c r="AR52" s="37">
        <v>15500</v>
      </c>
      <c r="AS52" s="37">
        <v>0</v>
      </c>
      <c r="AT52" s="39">
        <f t="shared" si="5"/>
        <v>15500</v>
      </c>
      <c r="AU52" s="37">
        <v>0</v>
      </c>
      <c r="AV52" s="37">
        <v>0</v>
      </c>
      <c r="AW52" s="37">
        <v>0</v>
      </c>
      <c r="AX52" s="37">
        <v>300</v>
      </c>
      <c r="AY52" s="37">
        <v>0</v>
      </c>
      <c r="AZ52" s="37">
        <v>0</v>
      </c>
      <c r="BA52" s="37">
        <v>0</v>
      </c>
      <c r="BB52" s="37">
        <v>0</v>
      </c>
      <c r="BC52" s="37">
        <v>0</v>
      </c>
      <c r="BD52" s="37">
        <v>0</v>
      </c>
      <c r="BE52" s="37">
        <v>0</v>
      </c>
      <c r="BF52" s="38">
        <f t="shared" si="6"/>
        <v>0</v>
      </c>
      <c r="BG52" s="37">
        <v>0</v>
      </c>
      <c r="BH52" s="37">
        <v>0</v>
      </c>
      <c r="BI52" s="37">
        <v>0</v>
      </c>
      <c r="BJ52" s="37">
        <v>0</v>
      </c>
      <c r="BK52" s="37">
        <v>0</v>
      </c>
      <c r="BL52" s="37">
        <v>300</v>
      </c>
      <c r="BM52" s="37">
        <v>0</v>
      </c>
      <c r="BN52" s="37">
        <v>150</v>
      </c>
      <c r="BO52" s="37">
        <v>0</v>
      </c>
      <c r="BP52" s="37">
        <v>0</v>
      </c>
      <c r="BQ52" s="37">
        <v>0</v>
      </c>
      <c r="BR52" s="37">
        <v>0</v>
      </c>
      <c r="BS52" s="37">
        <v>0</v>
      </c>
      <c r="BT52" s="40">
        <f t="shared" si="7"/>
        <v>0</v>
      </c>
      <c r="BU52" s="39">
        <f t="shared" si="8"/>
        <v>67870</v>
      </c>
      <c r="BV52" s="39">
        <f t="shared" si="9"/>
        <v>67870</v>
      </c>
    </row>
    <row r="53" spans="1:74" x14ac:dyDescent="0.25">
      <c r="A53" s="31">
        <v>44</v>
      </c>
      <c r="B53" s="32" t="s">
        <v>167</v>
      </c>
      <c r="C53" s="41" t="s">
        <v>168</v>
      </c>
      <c r="D53" s="34">
        <v>0</v>
      </c>
      <c r="E53" s="35">
        <v>118980</v>
      </c>
      <c r="F53" s="35">
        <v>0</v>
      </c>
      <c r="G53" s="35">
        <v>0</v>
      </c>
      <c r="H53" s="35">
        <v>0</v>
      </c>
      <c r="I53" s="36">
        <f t="shared" si="0"/>
        <v>118980</v>
      </c>
      <c r="J53" s="37">
        <v>0</v>
      </c>
      <c r="K53" s="37">
        <v>85748</v>
      </c>
      <c r="L53" s="37">
        <v>0</v>
      </c>
      <c r="M53" s="38">
        <f t="shared" si="1"/>
        <v>85748</v>
      </c>
      <c r="N53" s="37">
        <v>0</v>
      </c>
      <c r="O53" s="37">
        <v>84797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9">
        <f t="shared" si="2"/>
        <v>84797</v>
      </c>
      <c r="V53" s="37">
        <v>0</v>
      </c>
      <c r="W53" s="37">
        <v>31771</v>
      </c>
      <c r="X53" s="37">
        <v>0</v>
      </c>
      <c r="Y53" s="37">
        <v>0</v>
      </c>
      <c r="Z53" s="37">
        <v>0</v>
      </c>
      <c r="AA53" s="13">
        <f t="shared" si="3"/>
        <v>31771</v>
      </c>
      <c r="AB53" s="37">
        <v>0</v>
      </c>
      <c r="AC53" s="37">
        <v>0</v>
      </c>
      <c r="AD53" s="37">
        <v>0</v>
      </c>
      <c r="AE53" s="37">
        <v>0</v>
      </c>
      <c r="AF53" s="37">
        <v>0</v>
      </c>
      <c r="AG53" s="37">
        <v>0</v>
      </c>
      <c r="AH53" s="37">
        <v>0</v>
      </c>
      <c r="AI53" s="37">
        <v>0</v>
      </c>
      <c r="AJ53" s="37">
        <v>0</v>
      </c>
      <c r="AK53" s="37">
        <v>0</v>
      </c>
      <c r="AL53" s="37">
        <v>0</v>
      </c>
      <c r="AM53" s="37">
        <v>0</v>
      </c>
      <c r="AN53" s="37">
        <v>0</v>
      </c>
      <c r="AO53" s="37">
        <v>0</v>
      </c>
      <c r="AP53" s="39">
        <v>0</v>
      </c>
      <c r="AQ53" s="37">
        <v>0</v>
      </c>
      <c r="AR53" s="37">
        <v>51200</v>
      </c>
      <c r="AS53" s="37">
        <v>0</v>
      </c>
      <c r="AT53" s="39">
        <f t="shared" si="5"/>
        <v>51200</v>
      </c>
      <c r="AU53" s="37">
        <v>0</v>
      </c>
      <c r="AV53" s="37">
        <v>0</v>
      </c>
      <c r="AW53" s="37">
        <v>0</v>
      </c>
      <c r="AX53" s="37">
        <v>142691</v>
      </c>
      <c r="AY53" s="37">
        <v>0</v>
      </c>
      <c r="AZ53" s="37">
        <v>0</v>
      </c>
      <c r="BA53" s="37">
        <v>0</v>
      </c>
      <c r="BB53" s="37">
        <v>0</v>
      </c>
      <c r="BC53" s="37">
        <v>0</v>
      </c>
      <c r="BD53" s="37">
        <v>0</v>
      </c>
      <c r="BE53" s="37">
        <v>0</v>
      </c>
      <c r="BF53" s="38">
        <f t="shared" si="6"/>
        <v>0</v>
      </c>
      <c r="BG53" s="37">
        <v>0</v>
      </c>
      <c r="BH53" s="37">
        <v>0</v>
      </c>
      <c r="BI53" s="37">
        <v>0</v>
      </c>
      <c r="BJ53" s="37">
        <v>0</v>
      </c>
      <c r="BK53" s="37">
        <v>0</v>
      </c>
      <c r="BL53" s="37">
        <v>871</v>
      </c>
      <c r="BM53" s="37">
        <v>0</v>
      </c>
      <c r="BN53" s="37">
        <v>30</v>
      </c>
      <c r="BO53" s="37">
        <v>0</v>
      </c>
      <c r="BP53" s="37">
        <v>0</v>
      </c>
      <c r="BQ53" s="37">
        <v>0</v>
      </c>
      <c r="BR53" s="37">
        <v>0</v>
      </c>
      <c r="BS53" s="37">
        <v>0</v>
      </c>
      <c r="BT53" s="40">
        <f t="shared" si="7"/>
        <v>0</v>
      </c>
      <c r="BU53" s="39">
        <f t="shared" si="8"/>
        <v>516088</v>
      </c>
      <c r="BV53" s="39">
        <f t="shared" si="9"/>
        <v>516088</v>
      </c>
    </row>
    <row r="54" spans="1:74" x14ac:dyDescent="0.25">
      <c r="A54" s="31">
        <v>45</v>
      </c>
      <c r="B54" s="32" t="s">
        <v>169</v>
      </c>
      <c r="C54" s="41" t="s">
        <v>170</v>
      </c>
      <c r="D54" s="34">
        <v>0</v>
      </c>
      <c r="E54" s="35">
        <v>6000</v>
      </c>
      <c r="F54" s="35">
        <v>0</v>
      </c>
      <c r="G54" s="35">
        <v>0</v>
      </c>
      <c r="H54" s="35">
        <v>0</v>
      </c>
      <c r="I54" s="36">
        <f t="shared" si="0"/>
        <v>6000</v>
      </c>
      <c r="J54" s="37">
        <v>0</v>
      </c>
      <c r="K54" s="37">
        <v>80000</v>
      </c>
      <c r="L54" s="37">
        <v>0</v>
      </c>
      <c r="M54" s="38">
        <f t="shared" si="1"/>
        <v>80000</v>
      </c>
      <c r="N54" s="37">
        <v>0</v>
      </c>
      <c r="O54" s="37">
        <v>85000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9">
        <f t="shared" si="2"/>
        <v>85000</v>
      </c>
      <c r="V54" s="37">
        <v>0</v>
      </c>
      <c r="W54" s="37">
        <v>6000</v>
      </c>
      <c r="X54" s="37">
        <v>0</v>
      </c>
      <c r="Y54" s="37">
        <v>0</v>
      </c>
      <c r="Z54" s="37">
        <v>0</v>
      </c>
      <c r="AA54" s="13">
        <f t="shared" si="3"/>
        <v>6000</v>
      </c>
      <c r="AB54" s="37">
        <v>0</v>
      </c>
      <c r="AC54" s="37">
        <v>0</v>
      </c>
      <c r="AD54" s="37">
        <v>0</v>
      </c>
      <c r="AE54" s="37">
        <v>0</v>
      </c>
      <c r="AF54" s="37">
        <v>0</v>
      </c>
      <c r="AG54" s="37">
        <v>0</v>
      </c>
      <c r="AH54" s="37">
        <v>0</v>
      </c>
      <c r="AI54" s="37">
        <v>0</v>
      </c>
      <c r="AJ54" s="37">
        <v>0</v>
      </c>
      <c r="AK54" s="37">
        <v>0</v>
      </c>
      <c r="AL54" s="37">
        <v>0</v>
      </c>
      <c r="AM54" s="37">
        <v>0</v>
      </c>
      <c r="AN54" s="37">
        <v>0</v>
      </c>
      <c r="AO54" s="37">
        <v>0</v>
      </c>
      <c r="AP54" s="39">
        <v>0</v>
      </c>
      <c r="AQ54" s="37">
        <v>0</v>
      </c>
      <c r="AR54" s="37">
        <v>50000</v>
      </c>
      <c r="AS54" s="37">
        <v>0</v>
      </c>
      <c r="AT54" s="39">
        <f t="shared" si="5"/>
        <v>50000</v>
      </c>
      <c r="AU54" s="37">
        <v>0</v>
      </c>
      <c r="AV54" s="37">
        <v>0</v>
      </c>
      <c r="AW54" s="37">
        <v>0</v>
      </c>
      <c r="AX54" s="37">
        <v>55000</v>
      </c>
      <c r="AY54" s="37">
        <v>0</v>
      </c>
      <c r="AZ54" s="37">
        <v>0</v>
      </c>
      <c r="BA54" s="37">
        <v>0</v>
      </c>
      <c r="BB54" s="37">
        <v>0</v>
      </c>
      <c r="BC54" s="37">
        <v>0</v>
      </c>
      <c r="BD54" s="37">
        <v>0</v>
      </c>
      <c r="BE54" s="37">
        <v>0</v>
      </c>
      <c r="BF54" s="38">
        <f t="shared" si="6"/>
        <v>0</v>
      </c>
      <c r="BG54" s="37">
        <v>0</v>
      </c>
      <c r="BH54" s="37">
        <v>0</v>
      </c>
      <c r="BI54" s="37">
        <v>0</v>
      </c>
      <c r="BJ54" s="37">
        <v>0</v>
      </c>
      <c r="BK54" s="37">
        <v>0</v>
      </c>
      <c r="BL54" s="37">
        <v>400</v>
      </c>
      <c r="BM54" s="37">
        <v>0</v>
      </c>
      <c r="BN54" s="37">
        <v>0</v>
      </c>
      <c r="BO54" s="37">
        <v>0</v>
      </c>
      <c r="BP54" s="37">
        <v>0</v>
      </c>
      <c r="BQ54" s="37">
        <v>0</v>
      </c>
      <c r="BR54" s="37">
        <v>0</v>
      </c>
      <c r="BS54" s="37">
        <v>0</v>
      </c>
      <c r="BT54" s="40">
        <f t="shared" si="7"/>
        <v>0</v>
      </c>
      <c r="BU54" s="39">
        <f t="shared" si="8"/>
        <v>282400</v>
      </c>
      <c r="BV54" s="39">
        <f t="shared" si="9"/>
        <v>282400</v>
      </c>
    </row>
    <row r="55" spans="1:74" x14ac:dyDescent="0.25">
      <c r="A55" s="31">
        <v>46</v>
      </c>
      <c r="B55" s="32" t="s">
        <v>171</v>
      </c>
      <c r="C55" s="41" t="s">
        <v>172</v>
      </c>
      <c r="D55" s="34">
        <v>0</v>
      </c>
      <c r="E55" s="35">
        <v>271846</v>
      </c>
      <c r="F55" s="35">
        <v>0</v>
      </c>
      <c r="G55" s="35">
        <v>0</v>
      </c>
      <c r="H55" s="35">
        <v>0</v>
      </c>
      <c r="I55" s="36">
        <f t="shared" si="0"/>
        <v>271846</v>
      </c>
      <c r="J55" s="37">
        <v>0</v>
      </c>
      <c r="K55" s="37">
        <v>0</v>
      </c>
      <c r="L55" s="37">
        <v>0</v>
      </c>
      <c r="M55" s="38">
        <f t="shared" si="1"/>
        <v>0</v>
      </c>
      <c r="N55" s="37">
        <v>0</v>
      </c>
      <c r="O55" s="37">
        <v>609372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9">
        <f t="shared" si="2"/>
        <v>609372</v>
      </c>
      <c r="V55" s="37">
        <v>0</v>
      </c>
      <c r="W55" s="37">
        <v>26125</v>
      </c>
      <c r="X55" s="37">
        <v>0</v>
      </c>
      <c r="Y55" s="37">
        <v>0</v>
      </c>
      <c r="Z55" s="37">
        <v>0</v>
      </c>
      <c r="AA55" s="13">
        <f t="shared" si="3"/>
        <v>26125</v>
      </c>
      <c r="AB55" s="37">
        <v>0</v>
      </c>
      <c r="AC55" s="37">
        <v>0</v>
      </c>
      <c r="AD55" s="37">
        <v>0</v>
      </c>
      <c r="AE55" s="37">
        <v>706</v>
      </c>
      <c r="AF55" s="37">
        <v>0</v>
      </c>
      <c r="AG55" s="37">
        <v>0</v>
      </c>
      <c r="AH55" s="37">
        <v>0</v>
      </c>
      <c r="AI55" s="37">
        <v>0</v>
      </c>
      <c r="AJ55" s="37">
        <v>0</v>
      </c>
      <c r="AK55" s="37">
        <v>0</v>
      </c>
      <c r="AL55" s="37">
        <v>0</v>
      </c>
      <c r="AM55" s="37">
        <v>0</v>
      </c>
      <c r="AN55" s="37">
        <v>0</v>
      </c>
      <c r="AO55" s="37">
        <v>0</v>
      </c>
      <c r="AP55" s="39">
        <v>0</v>
      </c>
      <c r="AQ55" s="37">
        <v>0</v>
      </c>
      <c r="AR55" s="37">
        <v>303195</v>
      </c>
      <c r="AS55" s="37">
        <v>0</v>
      </c>
      <c r="AT55" s="39">
        <f t="shared" si="5"/>
        <v>303195</v>
      </c>
      <c r="AU55" s="37">
        <v>0</v>
      </c>
      <c r="AV55" s="37">
        <v>0</v>
      </c>
      <c r="AW55" s="37">
        <v>0</v>
      </c>
      <c r="AX55" s="37">
        <v>590866</v>
      </c>
      <c r="AY55" s="37">
        <v>0</v>
      </c>
      <c r="AZ55" s="37">
        <v>0</v>
      </c>
      <c r="BA55" s="37">
        <v>0</v>
      </c>
      <c r="BB55" s="37">
        <v>0</v>
      </c>
      <c r="BC55" s="37">
        <v>0</v>
      </c>
      <c r="BD55" s="37">
        <v>0</v>
      </c>
      <c r="BE55" s="37">
        <v>0</v>
      </c>
      <c r="BF55" s="38">
        <f t="shared" si="6"/>
        <v>0</v>
      </c>
      <c r="BG55" s="37">
        <v>0</v>
      </c>
      <c r="BH55" s="37">
        <v>0</v>
      </c>
      <c r="BI55" s="37">
        <v>0</v>
      </c>
      <c r="BJ55" s="37">
        <v>0</v>
      </c>
      <c r="BK55" s="37">
        <v>0</v>
      </c>
      <c r="BL55" s="37">
        <v>777</v>
      </c>
      <c r="BM55" s="37">
        <v>0</v>
      </c>
      <c r="BN55" s="37">
        <v>0</v>
      </c>
      <c r="BO55" s="37">
        <v>0</v>
      </c>
      <c r="BP55" s="37">
        <v>0</v>
      </c>
      <c r="BQ55" s="37">
        <v>0</v>
      </c>
      <c r="BR55" s="37">
        <v>0</v>
      </c>
      <c r="BS55" s="37">
        <v>0</v>
      </c>
      <c r="BT55" s="40">
        <f t="shared" si="7"/>
        <v>0</v>
      </c>
      <c r="BU55" s="39">
        <f t="shared" si="8"/>
        <v>1802887</v>
      </c>
      <c r="BV55" s="39">
        <f t="shared" si="9"/>
        <v>1802887</v>
      </c>
    </row>
    <row r="56" spans="1:74" x14ac:dyDescent="0.25">
      <c r="A56" s="31">
        <v>47</v>
      </c>
      <c r="B56" s="32" t="s">
        <v>173</v>
      </c>
      <c r="C56" s="41" t="s">
        <v>174</v>
      </c>
      <c r="D56" s="34"/>
      <c r="E56" s="35">
        <v>70000</v>
      </c>
      <c r="F56" s="35">
        <v>0</v>
      </c>
      <c r="G56" s="35">
        <v>0</v>
      </c>
      <c r="H56" s="35">
        <v>0</v>
      </c>
      <c r="I56" s="36">
        <f t="shared" si="0"/>
        <v>70000</v>
      </c>
      <c r="J56" s="37">
        <v>0</v>
      </c>
      <c r="K56" s="37">
        <v>130000</v>
      </c>
      <c r="L56" s="37">
        <v>100</v>
      </c>
      <c r="M56" s="38">
        <f t="shared" si="1"/>
        <v>130100</v>
      </c>
      <c r="N56" s="37">
        <v>0</v>
      </c>
      <c r="O56" s="37">
        <v>95000</v>
      </c>
      <c r="P56" s="37">
        <v>100</v>
      </c>
      <c r="Q56" s="37">
        <v>100</v>
      </c>
      <c r="R56" s="37">
        <v>100</v>
      </c>
      <c r="S56" s="37">
        <v>0</v>
      </c>
      <c r="T56" s="37">
        <v>100</v>
      </c>
      <c r="U56" s="39">
        <f t="shared" si="2"/>
        <v>95400</v>
      </c>
      <c r="V56" s="37">
        <v>0</v>
      </c>
      <c r="W56" s="37">
        <v>55000</v>
      </c>
      <c r="X56" s="37">
        <v>0</v>
      </c>
      <c r="Y56" s="37">
        <v>0</v>
      </c>
      <c r="Z56" s="37"/>
      <c r="AA56" s="13">
        <f t="shared" si="3"/>
        <v>55000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37">
        <v>0</v>
      </c>
      <c r="AH56" s="37">
        <v>0</v>
      </c>
      <c r="AI56" s="37">
        <v>2000</v>
      </c>
      <c r="AJ56" s="37">
        <v>0</v>
      </c>
      <c r="AK56" s="37">
        <v>300</v>
      </c>
      <c r="AL56" s="37">
        <v>0</v>
      </c>
      <c r="AM56" s="37">
        <v>0</v>
      </c>
      <c r="AN56" s="37">
        <v>0</v>
      </c>
      <c r="AO56" s="37">
        <v>0</v>
      </c>
      <c r="AP56" s="39">
        <v>0</v>
      </c>
      <c r="AQ56" s="37">
        <v>0</v>
      </c>
      <c r="AR56" s="37">
        <v>70000</v>
      </c>
      <c r="AS56" s="37">
        <v>100</v>
      </c>
      <c r="AT56" s="39">
        <f t="shared" si="5"/>
        <v>70100</v>
      </c>
      <c r="AU56" s="37">
        <v>0</v>
      </c>
      <c r="AV56" s="37">
        <v>0</v>
      </c>
      <c r="AW56" s="37">
        <v>0</v>
      </c>
      <c r="AX56" s="37">
        <v>63200</v>
      </c>
      <c r="AY56" s="37">
        <v>0</v>
      </c>
      <c r="AZ56" s="37">
        <v>0</v>
      </c>
      <c r="BA56" s="37">
        <v>0</v>
      </c>
      <c r="BB56" s="37">
        <v>0</v>
      </c>
      <c r="BC56" s="37">
        <v>0</v>
      </c>
      <c r="BD56" s="37">
        <v>0</v>
      </c>
      <c r="BE56" s="37">
        <v>0</v>
      </c>
      <c r="BF56" s="38">
        <f t="shared" si="6"/>
        <v>0</v>
      </c>
      <c r="BG56" s="37">
        <v>0</v>
      </c>
      <c r="BH56" s="37">
        <v>0</v>
      </c>
      <c r="BI56" s="37">
        <v>0</v>
      </c>
      <c r="BJ56" s="37">
        <v>0</v>
      </c>
      <c r="BK56" s="37">
        <v>0</v>
      </c>
      <c r="BL56" s="37">
        <v>600</v>
      </c>
      <c r="BM56" s="37">
        <v>0</v>
      </c>
      <c r="BN56" s="37">
        <v>0</v>
      </c>
      <c r="BO56" s="37">
        <v>0</v>
      </c>
      <c r="BP56" s="37">
        <v>0</v>
      </c>
      <c r="BQ56" s="37">
        <v>0</v>
      </c>
      <c r="BR56" s="37">
        <v>0</v>
      </c>
      <c r="BS56" s="37">
        <v>0</v>
      </c>
      <c r="BT56" s="40">
        <f t="shared" si="7"/>
        <v>0</v>
      </c>
      <c r="BU56" s="39">
        <f t="shared" si="8"/>
        <v>486700</v>
      </c>
      <c r="BV56" s="39">
        <f t="shared" si="9"/>
        <v>486700</v>
      </c>
    </row>
    <row r="57" spans="1:74" x14ac:dyDescent="0.25">
      <c r="A57" s="31">
        <v>48</v>
      </c>
      <c r="B57" s="32" t="s">
        <v>175</v>
      </c>
      <c r="C57" s="33" t="s">
        <v>176</v>
      </c>
      <c r="D57" s="34">
        <v>0</v>
      </c>
      <c r="E57" s="35">
        <v>420000</v>
      </c>
      <c r="F57" s="35">
        <v>0</v>
      </c>
      <c r="G57" s="35">
        <v>0</v>
      </c>
      <c r="H57" s="35">
        <v>0</v>
      </c>
      <c r="I57" s="36">
        <f t="shared" si="0"/>
        <v>420000</v>
      </c>
      <c r="J57" s="37">
        <v>0</v>
      </c>
      <c r="K57" s="37">
        <v>243308</v>
      </c>
      <c r="L57" s="37">
        <v>0</v>
      </c>
      <c r="M57" s="38">
        <f t="shared" si="1"/>
        <v>243308</v>
      </c>
      <c r="N57" s="37">
        <v>0</v>
      </c>
      <c r="O57" s="37">
        <v>227033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9">
        <f t="shared" si="2"/>
        <v>227033</v>
      </c>
      <c r="V57" s="37">
        <v>0</v>
      </c>
      <c r="W57" s="37">
        <v>230000</v>
      </c>
      <c r="X57" s="37">
        <v>0</v>
      </c>
      <c r="Y57" s="37">
        <v>0</v>
      </c>
      <c r="Z57" s="37">
        <v>0</v>
      </c>
      <c r="AA57" s="13">
        <f t="shared" si="3"/>
        <v>230000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37">
        <v>0</v>
      </c>
      <c r="AI57" s="37">
        <v>0</v>
      </c>
      <c r="AJ57" s="37">
        <v>0</v>
      </c>
      <c r="AK57" s="37">
        <v>0</v>
      </c>
      <c r="AL57" s="37">
        <v>0</v>
      </c>
      <c r="AM57" s="37">
        <v>0</v>
      </c>
      <c r="AN57" s="37">
        <v>0</v>
      </c>
      <c r="AO57" s="37">
        <v>0</v>
      </c>
      <c r="AP57" s="39">
        <v>0</v>
      </c>
      <c r="AQ57" s="37">
        <v>0</v>
      </c>
      <c r="AR57" s="37">
        <v>129000</v>
      </c>
      <c r="AS57" s="37">
        <v>0</v>
      </c>
      <c r="AT57" s="39">
        <f t="shared" si="5"/>
        <v>129000</v>
      </c>
      <c r="AU57" s="37">
        <v>0</v>
      </c>
      <c r="AV57" s="37">
        <v>0</v>
      </c>
      <c r="AW57" s="37">
        <v>0</v>
      </c>
      <c r="AX57" s="37">
        <v>81552</v>
      </c>
      <c r="AY57" s="37">
        <v>0</v>
      </c>
      <c r="AZ57" s="37">
        <v>0</v>
      </c>
      <c r="BA57" s="37">
        <v>0</v>
      </c>
      <c r="BB57" s="37">
        <v>0</v>
      </c>
      <c r="BC57" s="37">
        <v>0</v>
      </c>
      <c r="BD57" s="37">
        <v>0</v>
      </c>
      <c r="BE57" s="37">
        <v>0</v>
      </c>
      <c r="BF57" s="38">
        <f t="shared" si="6"/>
        <v>0</v>
      </c>
      <c r="BG57" s="37">
        <v>0</v>
      </c>
      <c r="BH57" s="37">
        <v>0</v>
      </c>
      <c r="BI57" s="37">
        <v>0</v>
      </c>
      <c r="BJ57" s="37">
        <v>0</v>
      </c>
      <c r="BK57" s="37">
        <v>0</v>
      </c>
      <c r="BL57" s="37">
        <v>650</v>
      </c>
      <c r="BM57" s="37">
        <v>0</v>
      </c>
      <c r="BN57" s="37">
        <v>400</v>
      </c>
      <c r="BO57" s="37">
        <v>0</v>
      </c>
      <c r="BP57" s="37">
        <v>0</v>
      </c>
      <c r="BQ57" s="37">
        <v>0</v>
      </c>
      <c r="BR57" s="37">
        <v>0</v>
      </c>
      <c r="BS57" s="37">
        <v>0</v>
      </c>
      <c r="BT57" s="40">
        <f t="shared" si="7"/>
        <v>0</v>
      </c>
      <c r="BU57" s="39">
        <f t="shared" si="8"/>
        <v>1331943</v>
      </c>
      <c r="BV57" s="39">
        <f t="shared" si="9"/>
        <v>1331943</v>
      </c>
    </row>
    <row r="58" spans="1:74" x14ac:dyDescent="0.25">
      <c r="A58" s="31">
        <v>49</v>
      </c>
      <c r="B58" s="32" t="s">
        <v>177</v>
      </c>
      <c r="C58" s="41" t="s">
        <v>178</v>
      </c>
      <c r="D58" s="34">
        <v>0</v>
      </c>
      <c r="E58" s="35">
        <v>96000</v>
      </c>
      <c r="F58" s="35">
        <v>0</v>
      </c>
      <c r="G58" s="35">
        <v>0</v>
      </c>
      <c r="H58" s="35">
        <v>0</v>
      </c>
      <c r="I58" s="36">
        <f t="shared" si="0"/>
        <v>96000</v>
      </c>
      <c r="J58" s="37">
        <v>0</v>
      </c>
      <c r="K58" s="37">
        <v>600000</v>
      </c>
      <c r="L58" s="37">
        <v>0</v>
      </c>
      <c r="M58" s="38">
        <f t="shared" si="1"/>
        <v>600000</v>
      </c>
      <c r="N58" s="37">
        <v>0</v>
      </c>
      <c r="O58" s="37">
        <v>600000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9">
        <f t="shared" si="2"/>
        <v>600000</v>
      </c>
      <c r="V58" s="37">
        <v>0</v>
      </c>
      <c r="W58" s="37">
        <v>7500</v>
      </c>
      <c r="X58" s="37">
        <v>0</v>
      </c>
      <c r="Y58" s="37">
        <v>0</v>
      </c>
      <c r="Z58" s="37">
        <v>0</v>
      </c>
      <c r="AA58" s="13">
        <f t="shared" si="3"/>
        <v>7500</v>
      </c>
      <c r="AB58" s="37">
        <v>0</v>
      </c>
      <c r="AC58" s="37">
        <v>0</v>
      </c>
      <c r="AD58" s="37">
        <v>0</v>
      </c>
      <c r="AE58" s="37">
        <v>0</v>
      </c>
      <c r="AF58" s="37">
        <v>0</v>
      </c>
      <c r="AG58" s="37">
        <v>0</v>
      </c>
      <c r="AH58" s="37">
        <v>0</v>
      </c>
      <c r="AI58" s="37">
        <v>0</v>
      </c>
      <c r="AJ58" s="37">
        <v>0</v>
      </c>
      <c r="AK58" s="37">
        <v>0</v>
      </c>
      <c r="AL58" s="37">
        <v>0</v>
      </c>
      <c r="AM58" s="37">
        <v>0</v>
      </c>
      <c r="AN58" s="37">
        <v>0</v>
      </c>
      <c r="AO58" s="37">
        <v>0</v>
      </c>
      <c r="AP58" s="39">
        <v>0</v>
      </c>
      <c r="AQ58" s="37">
        <v>0</v>
      </c>
      <c r="AR58" s="37">
        <v>300000</v>
      </c>
      <c r="AS58" s="37">
        <v>0</v>
      </c>
      <c r="AT58" s="39">
        <f t="shared" si="5"/>
        <v>300000</v>
      </c>
      <c r="AU58" s="37">
        <v>0</v>
      </c>
      <c r="AV58" s="37">
        <v>0</v>
      </c>
      <c r="AW58" s="37">
        <v>0</v>
      </c>
      <c r="AX58" s="37">
        <v>480000</v>
      </c>
      <c r="AY58" s="37">
        <v>0</v>
      </c>
      <c r="AZ58" s="37">
        <v>0</v>
      </c>
      <c r="BA58" s="37">
        <v>0</v>
      </c>
      <c r="BB58" s="37">
        <v>0</v>
      </c>
      <c r="BC58" s="37">
        <v>0</v>
      </c>
      <c r="BD58" s="37">
        <v>0</v>
      </c>
      <c r="BE58" s="37">
        <v>0</v>
      </c>
      <c r="BF58" s="38">
        <f t="shared" si="6"/>
        <v>0</v>
      </c>
      <c r="BG58" s="37">
        <v>0</v>
      </c>
      <c r="BH58" s="37">
        <v>0</v>
      </c>
      <c r="BI58" s="37">
        <v>0</v>
      </c>
      <c r="BJ58" s="37">
        <v>0</v>
      </c>
      <c r="BK58" s="37">
        <v>0</v>
      </c>
      <c r="BL58" s="37">
        <v>7700</v>
      </c>
      <c r="BM58" s="37">
        <v>0</v>
      </c>
      <c r="BN58" s="37">
        <v>0</v>
      </c>
      <c r="BO58" s="37">
        <v>0</v>
      </c>
      <c r="BP58" s="37">
        <v>0</v>
      </c>
      <c r="BQ58" s="37">
        <v>0</v>
      </c>
      <c r="BR58" s="37">
        <v>0</v>
      </c>
      <c r="BS58" s="37">
        <v>0</v>
      </c>
      <c r="BT58" s="40">
        <f t="shared" si="7"/>
        <v>0</v>
      </c>
      <c r="BU58" s="39">
        <f t="shared" si="8"/>
        <v>2091200</v>
      </c>
      <c r="BV58" s="39">
        <f t="shared" si="9"/>
        <v>2091200</v>
      </c>
    </row>
    <row r="59" spans="1:74" x14ac:dyDescent="0.25">
      <c r="A59" s="31">
        <v>50</v>
      </c>
      <c r="B59" s="32" t="s">
        <v>179</v>
      </c>
      <c r="C59" s="41" t="s">
        <v>180</v>
      </c>
      <c r="D59" s="34">
        <v>0</v>
      </c>
      <c r="E59" s="35">
        <v>0</v>
      </c>
      <c r="F59" s="35">
        <v>0</v>
      </c>
      <c r="G59" s="35">
        <v>0</v>
      </c>
      <c r="H59" s="35">
        <v>0</v>
      </c>
      <c r="I59" s="36">
        <f t="shared" si="0"/>
        <v>0</v>
      </c>
      <c r="J59" s="37">
        <v>0</v>
      </c>
      <c r="K59" s="37">
        <v>29048</v>
      </c>
      <c r="L59" s="37">
        <v>0</v>
      </c>
      <c r="M59" s="38">
        <f t="shared" si="1"/>
        <v>29048</v>
      </c>
      <c r="N59" s="37">
        <v>0</v>
      </c>
      <c r="O59" s="37">
        <v>19752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9">
        <f t="shared" si="2"/>
        <v>19752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13">
        <f t="shared" si="3"/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0</v>
      </c>
      <c r="AI59" s="37">
        <v>0</v>
      </c>
      <c r="AJ59" s="37">
        <v>0</v>
      </c>
      <c r="AK59" s="37">
        <v>0</v>
      </c>
      <c r="AL59" s="37">
        <v>0</v>
      </c>
      <c r="AM59" s="37">
        <v>0</v>
      </c>
      <c r="AN59" s="37">
        <v>0</v>
      </c>
      <c r="AO59" s="37">
        <v>0</v>
      </c>
      <c r="AP59" s="39">
        <v>0</v>
      </c>
      <c r="AQ59" s="37">
        <v>0</v>
      </c>
      <c r="AR59" s="37">
        <v>16491</v>
      </c>
      <c r="AS59" s="37">
        <v>0</v>
      </c>
      <c r="AT59" s="39">
        <f t="shared" si="5"/>
        <v>16491</v>
      </c>
      <c r="AU59" s="37">
        <v>0</v>
      </c>
      <c r="AV59" s="37">
        <v>0</v>
      </c>
      <c r="AW59" s="37">
        <v>0</v>
      </c>
      <c r="AX59" s="37">
        <v>5718</v>
      </c>
      <c r="AY59" s="37">
        <v>0</v>
      </c>
      <c r="AZ59" s="37">
        <v>0</v>
      </c>
      <c r="BA59" s="37">
        <v>0</v>
      </c>
      <c r="BB59" s="37">
        <v>0</v>
      </c>
      <c r="BC59" s="37">
        <v>0</v>
      </c>
      <c r="BD59" s="37">
        <v>0</v>
      </c>
      <c r="BE59" s="37">
        <v>0</v>
      </c>
      <c r="BF59" s="38">
        <f t="shared" si="6"/>
        <v>0</v>
      </c>
      <c r="BG59" s="37">
        <v>0</v>
      </c>
      <c r="BH59" s="37">
        <v>0</v>
      </c>
      <c r="BI59" s="37">
        <v>0</v>
      </c>
      <c r="BJ59" s="37">
        <v>0</v>
      </c>
      <c r="BK59" s="37">
        <v>0</v>
      </c>
      <c r="BL59" s="37">
        <v>0</v>
      </c>
      <c r="BM59" s="37">
        <v>0</v>
      </c>
      <c r="BN59" s="37">
        <v>0</v>
      </c>
      <c r="BO59" s="37">
        <v>0</v>
      </c>
      <c r="BP59" s="37">
        <v>0</v>
      </c>
      <c r="BQ59" s="37">
        <v>0</v>
      </c>
      <c r="BR59" s="37">
        <v>0</v>
      </c>
      <c r="BS59" s="37">
        <v>0</v>
      </c>
      <c r="BT59" s="40">
        <f t="shared" si="7"/>
        <v>0</v>
      </c>
      <c r="BU59" s="39">
        <f t="shared" si="8"/>
        <v>71009</v>
      </c>
      <c r="BV59" s="39">
        <f t="shared" si="9"/>
        <v>71009</v>
      </c>
    </row>
    <row r="60" spans="1:74" x14ac:dyDescent="0.25">
      <c r="A60" s="31">
        <v>51</v>
      </c>
      <c r="B60" s="32" t="s">
        <v>181</v>
      </c>
      <c r="C60" s="41" t="s">
        <v>182</v>
      </c>
      <c r="D60" s="34">
        <v>0</v>
      </c>
      <c r="E60" s="35">
        <v>3000000</v>
      </c>
      <c r="F60" s="35">
        <v>0</v>
      </c>
      <c r="G60" s="35">
        <v>0</v>
      </c>
      <c r="H60" s="35">
        <v>0</v>
      </c>
      <c r="I60" s="36">
        <f t="shared" si="0"/>
        <v>3000000</v>
      </c>
      <c r="J60" s="37">
        <v>0</v>
      </c>
      <c r="K60" s="37">
        <v>320000</v>
      </c>
      <c r="L60" s="37">
        <v>0</v>
      </c>
      <c r="M60" s="38">
        <f t="shared" si="1"/>
        <v>320000</v>
      </c>
      <c r="N60" s="37">
        <v>0</v>
      </c>
      <c r="O60" s="37">
        <v>422500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9">
        <f t="shared" si="2"/>
        <v>422500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13">
        <f t="shared" si="3"/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37">
        <v>0</v>
      </c>
      <c r="AJ60" s="37">
        <v>0</v>
      </c>
      <c r="AK60" s="37">
        <v>0</v>
      </c>
      <c r="AL60" s="37">
        <v>0</v>
      </c>
      <c r="AM60" s="37">
        <v>0</v>
      </c>
      <c r="AN60" s="37">
        <v>0</v>
      </c>
      <c r="AO60" s="37">
        <v>0</v>
      </c>
      <c r="AP60" s="39">
        <v>0</v>
      </c>
      <c r="AQ60" s="37">
        <v>0</v>
      </c>
      <c r="AR60" s="37">
        <v>220000</v>
      </c>
      <c r="AS60" s="37">
        <v>0</v>
      </c>
      <c r="AT60" s="39">
        <f t="shared" si="5"/>
        <v>220000</v>
      </c>
      <c r="AU60" s="37">
        <v>0</v>
      </c>
      <c r="AV60" s="37">
        <v>0</v>
      </c>
      <c r="AW60" s="37">
        <v>0</v>
      </c>
      <c r="AX60" s="37">
        <v>115000</v>
      </c>
      <c r="AY60" s="37">
        <v>0</v>
      </c>
      <c r="AZ60" s="37">
        <v>0</v>
      </c>
      <c r="BA60" s="37">
        <v>0</v>
      </c>
      <c r="BB60" s="37">
        <v>0</v>
      </c>
      <c r="BC60" s="37">
        <v>0</v>
      </c>
      <c r="BD60" s="37">
        <v>0</v>
      </c>
      <c r="BE60" s="37">
        <v>0</v>
      </c>
      <c r="BF60" s="38">
        <f t="shared" si="6"/>
        <v>0</v>
      </c>
      <c r="BG60" s="37">
        <v>0</v>
      </c>
      <c r="BH60" s="37">
        <v>0</v>
      </c>
      <c r="BI60" s="37">
        <v>0</v>
      </c>
      <c r="BJ60" s="37">
        <v>0</v>
      </c>
      <c r="BK60" s="37">
        <v>0</v>
      </c>
      <c r="BL60" s="37">
        <v>1800</v>
      </c>
      <c r="BM60" s="37">
        <v>0</v>
      </c>
      <c r="BN60" s="37">
        <v>0</v>
      </c>
      <c r="BO60" s="37">
        <v>0</v>
      </c>
      <c r="BP60" s="37">
        <v>0</v>
      </c>
      <c r="BQ60" s="37">
        <v>0</v>
      </c>
      <c r="BR60" s="37">
        <v>0</v>
      </c>
      <c r="BS60" s="37">
        <v>0</v>
      </c>
      <c r="BT60" s="40">
        <f t="shared" si="7"/>
        <v>0</v>
      </c>
      <c r="BU60" s="39">
        <f t="shared" si="8"/>
        <v>4079300</v>
      </c>
      <c r="BV60" s="39">
        <f t="shared" si="9"/>
        <v>4079300</v>
      </c>
    </row>
    <row r="61" spans="1:74" x14ac:dyDescent="0.25">
      <c r="A61" s="31">
        <v>52</v>
      </c>
      <c r="B61" s="32" t="s">
        <v>183</v>
      </c>
      <c r="C61" s="41" t="s">
        <v>184</v>
      </c>
      <c r="D61" s="34">
        <v>0</v>
      </c>
      <c r="E61" s="35">
        <v>760</v>
      </c>
      <c r="F61" s="35">
        <v>0</v>
      </c>
      <c r="G61" s="35">
        <v>0</v>
      </c>
      <c r="H61" s="35">
        <v>0</v>
      </c>
      <c r="I61" s="36">
        <f t="shared" si="0"/>
        <v>760</v>
      </c>
      <c r="J61" s="37">
        <v>0</v>
      </c>
      <c r="K61" s="37">
        <v>137000</v>
      </c>
      <c r="L61" s="37">
        <v>11700</v>
      </c>
      <c r="M61" s="38">
        <f t="shared" si="1"/>
        <v>148700</v>
      </c>
      <c r="N61" s="37">
        <v>0</v>
      </c>
      <c r="O61" s="37">
        <v>130000</v>
      </c>
      <c r="P61" s="37">
        <v>5300</v>
      </c>
      <c r="Q61" s="37">
        <v>0</v>
      </c>
      <c r="R61" s="37">
        <v>0</v>
      </c>
      <c r="S61" s="37">
        <v>0</v>
      </c>
      <c r="T61" s="37">
        <v>0</v>
      </c>
      <c r="U61" s="39">
        <f t="shared" si="2"/>
        <v>135300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13">
        <f t="shared" si="3"/>
        <v>0</v>
      </c>
      <c r="AB61" s="37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0</v>
      </c>
      <c r="AH61" s="37">
        <v>0</v>
      </c>
      <c r="AI61" s="37">
        <v>0</v>
      </c>
      <c r="AJ61" s="37">
        <v>0</v>
      </c>
      <c r="AK61" s="37">
        <v>0</v>
      </c>
      <c r="AL61" s="37">
        <v>0</v>
      </c>
      <c r="AM61" s="37">
        <v>0</v>
      </c>
      <c r="AN61" s="37">
        <v>0</v>
      </c>
      <c r="AO61" s="37">
        <v>0</v>
      </c>
      <c r="AP61" s="39">
        <v>0</v>
      </c>
      <c r="AQ61" s="37">
        <v>0</v>
      </c>
      <c r="AR61" s="37">
        <v>77700</v>
      </c>
      <c r="AS61" s="37">
        <v>6400</v>
      </c>
      <c r="AT61" s="39">
        <f t="shared" si="5"/>
        <v>84100</v>
      </c>
      <c r="AU61" s="37">
        <v>0</v>
      </c>
      <c r="AV61" s="37">
        <v>0</v>
      </c>
      <c r="AW61" s="37">
        <v>0</v>
      </c>
      <c r="AX61" s="37">
        <v>66800</v>
      </c>
      <c r="AY61" s="37">
        <v>0</v>
      </c>
      <c r="AZ61" s="37">
        <v>0</v>
      </c>
      <c r="BA61" s="37">
        <v>0</v>
      </c>
      <c r="BB61" s="37">
        <v>0</v>
      </c>
      <c r="BC61" s="37">
        <v>0</v>
      </c>
      <c r="BD61" s="37">
        <v>0</v>
      </c>
      <c r="BE61" s="37">
        <v>0</v>
      </c>
      <c r="BF61" s="38">
        <f t="shared" si="6"/>
        <v>0</v>
      </c>
      <c r="BG61" s="37">
        <v>0</v>
      </c>
      <c r="BH61" s="37">
        <v>0</v>
      </c>
      <c r="BI61" s="37">
        <v>0</v>
      </c>
      <c r="BJ61" s="37">
        <v>0</v>
      </c>
      <c r="BK61" s="37">
        <v>0</v>
      </c>
      <c r="BL61" s="37">
        <v>320</v>
      </c>
      <c r="BM61" s="37">
        <v>0</v>
      </c>
      <c r="BN61" s="37">
        <v>200</v>
      </c>
      <c r="BO61" s="37">
        <v>0</v>
      </c>
      <c r="BP61" s="37">
        <v>0</v>
      </c>
      <c r="BQ61" s="37">
        <v>0</v>
      </c>
      <c r="BR61" s="37">
        <v>0</v>
      </c>
      <c r="BS61" s="37">
        <v>0</v>
      </c>
      <c r="BT61" s="40">
        <f t="shared" si="7"/>
        <v>0</v>
      </c>
      <c r="BU61" s="39">
        <f t="shared" si="8"/>
        <v>436180</v>
      </c>
      <c r="BV61" s="39">
        <f t="shared" si="9"/>
        <v>436180</v>
      </c>
    </row>
    <row r="62" spans="1:74" x14ac:dyDescent="0.25">
      <c r="A62" s="31">
        <v>53</v>
      </c>
      <c r="B62" s="32" t="s">
        <v>185</v>
      </c>
      <c r="C62" s="41" t="s">
        <v>186</v>
      </c>
      <c r="D62" s="34">
        <v>0</v>
      </c>
      <c r="E62" s="35">
        <v>3000</v>
      </c>
      <c r="F62" s="35">
        <v>0</v>
      </c>
      <c r="G62" s="35">
        <v>0</v>
      </c>
      <c r="H62" s="35">
        <v>0</v>
      </c>
      <c r="I62" s="36">
        <f t="shared" si="0"/>
        <v>3000</v>
      </c>
      <c r="J62" s="37">
        <v>0</v>
      </c>
      <c r="K62" s="37">
        <v>22000</v>
      </c>
      <c r="L62" s="37">
        <v>10000</v>
      </c>
      <c r="M62" s="38">
        <f t="shared" si="1"/>
        <v>32000</v>
      </c>
      <c r="N62" s="37">
        <v>0</v>
      </c>
      <c r="O62" s="37">
        <v>20000</v>
      </c>
      <c r="P62" s="37">
        <v>6000</v>
      </c>
      <c r="Q62" s="37">
        <v>0</v>
      </c>
      <c r="R62" s="37">
        <v>0</v>
      </c>
      <c r="S62" s="37">
        <v>0</v>
      </c>
      <c r="T62" s="37">
        <v>0</v>
      </c>
      <c r="U62" s="39">
        <f t="shared" si="2"/>
        <v>26000</v>
      </c>
      <c r="V62" s="37">
        <v>0</v>
      </c>
      <c r="W62" s="37">
        <v>0</v>
      </c>
      <c r="X62" s="37">
        <v>0</v>
      </c>
      <c r="Y62" s="37">
        <v>0</v>
      </c>
      <c r="Z62" s="37">
        <v>0</v>
      </c>
      <c r="AA62" s="13">
        <f t="shared" si="3"/>
        <v>0</v>
      </c>
      <c r="AB62" s="37">
        <v>0</v>
      </c>
      <c r="AC62" s="37">
        <v>0</v>
      </c>
      <c r="AD62" s="37">
        <v>0</v>
      </c>
      <c r="AE62" s="37">
        <v>0</v>
      </c>
      <c r="AF62" s="37">
        <v>0</v>
      </c>
      <c r="AG62" s="37">
        <v>0</v>
      </c>
      <c r="AH62" s="37">
        <v>0</v>
      </c>
      <c r="AI62" s="37">
        <v>0</v>
      </c>
      <c r="AJ62" s="37">
        <v>0</v>
      </c>
      <c r="AK62" s="37">
        <v>0</v>
      </c>
      <c r="AL62" s="37">
        <v>0</v>
      </c>
      <c r="AM62" s="37">
        <v>0</v>
      </c>
      <c r="AN62" s="37">
        <v>0</v>
      </c>
      <c r="AO62" s="37">
        <v>0</v>
      </c>
      <c r="AP62" s="39">
        <v>0</v>
      </c>
      <c r="AQ62" s="37">
        <v>0</v>
      </c>
      <c r="AR62" s="37">
        <v>16000</v>
      </c>
      <c r="AS62" s="37">
        <v>5000</v>
      </c>
      <c r="AT62" s="39">
        <f t="shared" si="5"/>
        <v>21000</v>
      </c>
      <c r="AU62" s="37">
        <v>0</v>
      </c>
      <c r="AV62" s="37">
        <v>0</v>
      </c>
      <c r="AW62" s="37">
        <v>0</v>
      </c>
      <c r="AX62" s="37">
        <v>12000</v>
      </c>
      <c r="AY62" s="37">
        <v>0</v>
      </c>
      <c r="AZ62" s="37">
        <v>0</v>
      </c>
      <c r="BA62" s="37">
        <v>0</v>
      </c>
      <c r="BB62" s="37">
        <v>0</v>
      </c>
      <c r="BC62" s="37">
        <v>0</v>
      </c>
      <c r="BD62" s="37">
        <v>0</v>
      </c>
      <c r="BE62" s="37">
        <v>0</v>
      </c>
      <c r="BF62" s="38">
        <f t="shared" si="6"/>
        <v>0</v>
      </c>
      <c r="BG62" s="37">
        <v>0</v>
      </c>
      <c r="BH62" s="37">
        <v>0</v>
      </c>
      <c r="BI62" s="37">
        <v>0</v>
      </c>
      <c r="BJ62" s="37">
        <v>0</v>
      </c>
      <c r="BK62" s="37">
        <v>0</v>
      </c>
      <c r="BL62" s="37">
        <v>100</v>
      </c>
      <c r="BM62" s="37">
        <v>0</v>
      </c>
      <c r="BN62" s="37">
        <v>0</v>
      </c>
      <c r="BO62" s="37">
        <v>0</v>
      </c>
      <c r="BP62" s="37">
        <v>0</v>
      </c>
      <c r="BQ62" s="37">
        <v>0</v>
      </c>
      <c r="BR62" s="37">
        <v>0</v>
      </c>
      <c r="BS62" s="37">
        <v>0</v>
      </c>
      <c r="BT62" s="40">
        <f t="shared" si="7"/>
        <v>0</v>
      </c>
      <c r="BU62" s="39">
        <f t="shared" si="8"/>
        <v>94100</v>
      </c>
      <c r="BV62" s="39">
        <f t="shared" si="9"/>
        <v>94100</v>
      </c>
    </row>
    <row r="63" spans="1:74" x14ac:dyDescent="0.25">
      <c r="A63" s="31">
        <v>54</v>
      </c>
      <c r="B63" s="32" t="s">
        <v>187</v>
      </c>
      <c r="C63" s="41" t="s">
        <v>188</v>
      </c>
      <c r="D63" s="34">
        <v>0</v>
      </c>
      <c r="E63" s="35">
        <v>2030</v>
      </c>
      <c r="F63" s="35">
        <v>0</v>
      </c>
      <c r="G63" s="35">
        <v>0</v>
      </c>
      <c r="H63" s="35">
        <v>0</v>
      </c>
      <c r="I63" s="36">
        <f t="shared" si="0"/>
        <v>2030</v>
      </c>
      <c r="J63" s="37">
        <v>0</v>
      </c>
      <c r="K63" s="37">
        <v>404979</v>
      </c>
      <c r="L63" s="37"/>
      <c r="M63" s="38">
        <f t="shared" si="1"/>
        <v>404979</v>
      </c>
      <c r="N63" s="37">
        <v>0</v>
      </c>
      <c r="O63" s="37">
        <v>361745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9">
        <f t="shared" si="2"/>
        <v>361745</v>
      </c>
      <c r="V63" s="37">
        <v>0</v>
      </c>
      <c r="W63" s="37">
        <v>3000</v>
      </c>
      <c r="X63" s="37">
        <v>0</v>
      </c>
      <c r="Y63" s="37">
        <v>0</v>
      </c>
      <c r="Z63" s="37">
        <v>0</v>
      </c>
      <c r="AA63" s="13">
        <f t="shared" si="3"/>
        <v>3000</v>
      </c>
      <c r="AB63" s="37">
        <v>0</v>
      </c>
      <c r="AC63" s="37">
        <v>0</v>
      </c>
      <c r="AD63" s="37">
        <v>0</v>
      </c>
      <c r="AE63" s="37">
        <v>500</v>
      </c>
      <c r="AF63" s="37">
        <v>0</v>
      </c>
      <c r="AG63" s="37">
        <v>0</v>
      </c>
      <c r="AH63" s="37">
        <v>0</v>
      </c>
      <c r="AI63" s="37">
        <v>0</v>
      </c>
      <c r="AJ63" s="37">
        <v>0</v>
      </c>
      <c r="AK63" s="37">
        <v>0</v>
      </c>
      <c r="AL63" s="37">
        <v>0</v>
      </c>
      <c r="AM63" s="37">
        <v>0</v>
      </c>
      <c r="AN63" s="37">
        <v>0</v>
      </c>
      <c r="AO63" s="37">
        <v>0</v>
      </c>
      <c r="AP63" s="39">
        <v>0</v>
      </c>
      <c r="AQ63" s="37">
        <v>0</v>
      </c>
      <c r="AR63" s="37">
        <v>200000</v>
      </c>
      <c r="AS63" s="37">
        <v>0</v>
      </c>
      <c r="AT63" s="39">
        <f t="shared" si="5"/>
        <v>200000</v>
      </c>
      <c r="AU63" s="37">
        <v>0</v>
      </c>
      <c r="AV63" s="37">
        <v>0</v>
      </c>
      <c r="AW63" s="37">
        <v>0</v>
      </c>
      <c r="AX63" s="37">
        <v>47362</v>
      </c>
      <c r="AY63" s="37">
        <v>0</v>
      </c>
      <c r="AZ63" s="37">
        <v>0</v>
      </c>
      <c r="BA63" s="37">
        <v>0</v>
      </c>
      <c r="BB63" s="37">
        <v>0</v>
      </c>
      <c r="BC63" s="37">
        <v>0</v>
      </c>
      <c r="BD63" s="37">
        <v>0</v>
      </c>
      <c r="BE63" s="37">
        <v>0</v>
      </c>
      <c r="BF63" s="38">
        <f t="shared" si="6"/>
        <v>0</v>
      </c>
      <c r="BG63" s="37">
        <v>0</v>
      </c>
      <c r="BH63" s="37">
        <v>0</v>
      </c>
      <c r="BI63" s="37">
        <v>0</v>
      </c>
      <c r="BJ63" s="37">
        <v>0</v>
      </c>
      <c r="BK63" s="37">
        <v>0</v>
      </c>
      <c r="BL63" s="37">
        <v>1380</v>
      </c>
      <c r="BM63" s="37">
        <v>0</v>
      </c>
      <c r="BN63" s="37">
        <v>86</v>
      </c>
      <c r="BO63" s="37">
        <v>0</v>
      </c>
      <c r="BP63" s="37">
        <v>0</v>
      </c>
      <c r="BQ63" s="37">
        <v>0</v>
      </c>
      <c r="BR63" s="37">
        <v>0</v>
      </c>
      <c r="BS63" s="37">
        <v>0</v>
      </c>
      <c r="BT63" s="40">
        <f t="shared" si="7"/>
        <v>0</v>
      </c>
      <c r="BU63" s="39">
        <f t="shared" si="8"/>
        <v>1021082</v>
      </c>
      <c r="BV63" s="39">
        <f t="shared" si="9"/>
        <v>1021082</v>
      </c>
    </row>
    <row r="64" spans="1:74" s="48" customFormat="1" x14ac:dyDescent="0.25">
      <c r="A64" s="42">
        <v>55</v>
      </c>
      <c r="B64" s="43" t="s">
        <v>189</v>
      </c>
      <c r="C64" s="44" t="s">
        <v>190</v>
      </c>
      <c r="D64" s="45">
        <v>369500</v>
      </c>
      <c r="E64" s="46">
        <f>184001900+750000</f>
        <v>184751900</v>
      </c>
      <c r="F64" s="46">
        <v>3800000</v>
      </c>
      <c r="G64" s="46">
        <v>12350</v>
      </c>
      <c r="H64" s="46">
        <v>31900</v>
      </c>
      <c r="I64" s="36">
        <f t="shared" si="0"/>
        <v>188596150</v>
      </c>
      <c r="J64" s="47">
        <v>0</v>
      </c>
      <c r="K64" s="47">
        <f>14469100+7000</f>
        <v>14476100</v>
      </c>
      <c r="L64" s="47">
        <v>650000</v>
      </c>
      <c r="M64" s="38">
        <f t="shared" si="1"/>
        <v>15126100</v>
      </c>
      <c r="N64" s="47">
        <v>0</v>
      </c>
      <c r="O64" s="47">
        <f>910200+8500</f>
        <v>918700</v>
      </c>
      <c r="P64" s="47">
        <v>600000</v>
      </c>
      <c r="Q64" s="47">
        <v>0</v>
      </c>
      <c r="R64" s="47">
        <v>0</v>
      </c>
      <c r="S64" s="47">
        <v>0</v>
      </c>
      <c r="T64" s="47">
        <v>0</v>
      </c>
      <c r="U64" s="39">
        <f t="shared" si="2"/>
        <v>1518700</v>
      </c>
      <c r="V64" s="47">
        <v>23400</v>
      </c>
      <c r="W64" s="47">
        <f>58694700+420000</f>
        <v>59114700</v>
      </c>
      <c r="X64" s="47">
        <v>550000</v>
      </c>
      <c r="Y64" s="47">
        <f>800000-52720</f>
        <v>747280</v>
      </c>
      <c r="Z64" s="47">
        <f>185000-15000</f>
        <v>170000</v>
      </c>
      <c r="AA64" s="13">
        <f t="shared" si="3"/>
        <v>60581980</v>
      </c>
      <c r="AB64" s="47">
        <v>1915100</v>
      </c>
      <c r="AC64" s="47">
        <v>100000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v>0</v>
      </c>
      <c r="AK64" s="47">
        <v>622500</v>
      </c>
      <c r="AL64" s="47">
        <v>25000</v>
      </c>
      <c r="AM64" s="47">
        <v>0</v>
      </c>
      <c r="AN64" s="47">
        <v>30000</v>
      </c>
      <c r="AO64" s="47">
        <v>0</v>
      </c>
      <c r="AP64" s="47">
        <f>AL64+AN64</f>
        <v>55000</v>
      </c>
      <c r="AQ64" s="47">
        <v>0</v>
      </c>
      <c r="AR64" s="47">
        <v>4800</v>
      </c>
      <c r="AS64" s="47">
        <v>600000</v>
      </c>
      <c r="AT64" s="39">
        <f t="shared" si="5"/>
        <v>604800</v>
      </c>
      <c r="AU64" s="47">
        <v>0</v>
      </c>
      <c r="AV64" s="47">
        <v>0</v>
      </c>
      <c r="AW64" s="47">
        <v>0</v>
      </c>
      <c r="AX64" s="47">
        <v>3500</v>
      </c>
      <c r="AY64" s="37">
        <v>0</v>
      </c>
      <c r="AZ64" s="37">
        <v>0</v>
      </c>
      <c r="BA64" s="47">
        <v>0</v>
      </c>
      <c r="BB64" s="47">
        <v>0</v>
      </c>
      <c r="BC64" s="47">
        <v>0</v>
      </c>
      <c r="BD64" s="47">
        <v>0</v>
      </c>
      <c r="BE64" s="47">
        <v>22890</v>
      </c>
      <c r="BF64" s="38">
        <f t="shared" si="6"/>
        <v>22890</v>
      </c>
      <c r="BG64" s="47">
        <v>0</v>
      </c>
      <c r="BH64" s="47">
        <v>0</v>
      </c>
      <c r="BI64" s="47">
        <v>0</v>
      </c>
      <c r="BJ64" s="47">
        <v>0</v>
      </c>
      <c r="BK64" s="47">
        <v>0</v>
      </c>
      <c r="BL64" s="47">
        <v>0</v>
      </c>
      <c r="BM64" s="47">
        <v>0</v>
      </c>
      <c r="BN64" s="47">
        <v>0</v>
      </c>
      <c r="BO64" s="47">
        <v>0</v>
      </c>
      <c r="BP64" s="47">
        <v>0</v>
      </c>
      <c r="BQ64" s="47">
        <v>0</v>
      </c>
      <c r="BR64" s="47">
        <v>0</v>
      </c>
      <c r="BS64" s="47">
        <v>0</v>
      </c>
      <c r="BT64" s="40">
        <f t="shared" si="7"/>
        <v>2463000</v>
      </c>
      <c r="BU64" s="39">
        <f>I64+M64+U64+AA64+AE64+AG64+AI64+AK64+AM64+AO64+AT64+AV64+AX64+AZ64+BF64+BH64+BJ64+BL64+BN64+BP64+BR64</f>
        <v>267076620</v>
      </c>
      <c r="BV64" s="39">
        <f t="shared" si="9"/>
        <v>269539620</v>
      </c>
    </row>
    <row r="65" spans="1:74" x14ac:dyDescent="0.25">
      <c r="A65" s="31">
        <v>56</v>
      </c>
      <c r="B65" s="32" t="s">
        <v>191</v>
      </c>
      <c r="C65" s="41" t="s">
        <v>192</v>
      </c>
      <c r="D65" s="34">
        <v>0</v>
      </c>
      <c r="E65" s="35">
        <v>1800</v>
      </c>
      <c r="F65" s="35">
        <v>0</v>
      </c>
      <c r="G65" s="35">
        <v>0</v>
      </c>
      <c r="H65" s="35">
        <v>0</v>
      </c>
      <c r="I65" s="36">
        <f t="shared" si="0"/>
        <v>1800</v>
      </c>
      <c r="J65" s="37">
        <v>0</v>
      </c>
      <c r="K65" s="37">
        <v>22232</v>
      </c>
      <c r="L65" s="37">
        <v>4425</v>
      </c>
      <c r="M65" s="38">
        <f t="shared" si="1"/>
        <v>26657</v>
      </c>
      <c r="N65" s="37">
        <v>0</v>
      </c>
      <c r="O65" s="37">
        <v>20925</v>
      </c>
      <c r="P65" s="37">
        <v>2000</v>
      </c>
      <c r="Q65" s="37">
        <v>0</v>
      </c>
      <c r="R65" s="37">
        <v>0</v>
      </c>
      <c r="S65" s="37">
        <v>0</v>
      </c>
      <c r="T65" s="37">
        <v>0</v>
      </c>
      <c r="U65" s="39">
        <f t="shared" si="2"/>
        <v>22925</v>
      </c>
      <c r="V65" s="37">
        <v>0</v>
      </c>
      <c r="W65" s="37">
        <v>0</v>
      </c>
      <c r="X65" s="37">
        <v>0</v>
      </c>
      <c r="Y65" s="37">
        <v>0</v>
      </c>
      <c r="Z65" s="37">
        <v>0</v>
      </c>
      <c r="AA65" s="13">
        <f t="shared" si="3"/>
        <v>0</v>
      </c>
      <c r="AB65" s="37">
        <v>0</v>
      </c>
      <c r="AC65" s="37">
        <v>0</v>
      </c>
      <c r="AD65" s="37">
        <v>0</v>
      </c>
      <c r="AE65" s="37">
        <v>0</v>
      </c>
      <c r="AF65" s="37">
        <v>0</v>
      </c>
      <c r="AG65" s="37">
        <v>0</v>
      </c>
      <c r="AH65" s="37">
        <v>0</v>
      </c>
      <c r="AI65" s="37">
        <v>0</v>
      </c>
      <c r="AJ65" s="37">
        <v>0</v>
      </c>
      <c r="AK65" s="37">
        <v>0</v>
      </c>
      <c r="AL65" s="37">
        <v>0</v>
      </c>
      <c r="AM65" s="37">
        <v>0</v>
      </c>
      <c r="AN65" s="37">
        <v>0</v>
      </c>
      <c r="AO65" s="37">
        <v>0</v>
      </c>
      <c r="AP65" s="39">
        <v>0</v>
      </c>
      <c r="AQ65" s="37">
        <v>0</v>
      </c>
      <c r="AR65" s="37">
        <v>12988</v>
      </c>
      <c r="AS65" s="37">
        <v>2499</v>
      </c>
      <c r="AT65" s="39">
        <f t="shared" si="5"/>
        <v>15487</v>
      </c>
      <c r="AU65" s="37">
        <v>0</v>
      </c>
      <c r="AV65" s="37">
        <v>0</v>
      </c>
      <c r="AW65" s="37">
        <v>0</v>
      </c>
      <c r="AX65" s="37">
        <v>5616</v>
      </c>
      <c r="AY65" s="37">
        <v>0</v>
      </c>
      <c r="AZ65" s="37">
        <v>0</v>
      </c>
      <c r="BA65" s="37">
        <v>0</v>
      </c>
      <c r="BB65" s="37">
        <v>0</v>
      </c>
      <c r="BC65" s="37">
        <v>0</v>
      </c>
      <c r="BD65" s="37">
        <v>0</v>
      </c>
      <c r="BE65" s="37">
        <v>0</v>
      </c>
      <c r="BF65" s="38">
        <f t="shared" si="6"/>
        <v>0</v>
      </c>
      <c r="BG65" s="37">
        <v>0</v>
      </c>
      <c r="BH65" s="37">
        <v>0</v>
      </c>
      <c r="BI65" s="37">
        <v>0</v>
      </c>
      <c r="BJ65" s="37">
        <v>0</v>
      </c>
      <c r="BK65" s="37">
        <v>0</v>
      </c>
      <c r="BL65" s="37">
        <v>0</v>
      </c>
      <c r="BM65" s="37">
        <v>0</v>
      </c>
      <c r="BN65" s="37">
        <v>0</v>
      </c>
      <c r="BO65" s="37">
        <v>0</v>
      </c>
      <c r="BP65" s="37">
        <v>0</v>
      </c>
      <c r="BQ65" s="37">
        <v>0</v>
      </c>
      <c r="BR65" s="37"/>
      <c r="BS65" s="37"/>
      <c r="BT65" s="40">
        <f t="shared" si="7"/>
        <v>0</v>
      </c>
      <c r="BU65" s="39">
        <f t="shared" si="8"/>
        <v>72485</v>
      </c>
      <c r="BV65" s="39">
        <f t="shared" si="9"/>
        <v>72485</v>
      </c>
    </row>
    <row r="66" spans="1:74" x14ac:dyDescent="0.25">
      <c r="A66" s="31">
        <v>57</v>
      </c>
      <c r="B66" s="32" t="s">
        <v>193</v>
      </c>
      <c r="C66" s="41" t="s">
        <v>194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6">
        <f t="shared" si="0"/>
        <v>0</v>
      </c>
      <c r="J66" s="37">
        <v>0</v>
      </c>
      <c r="K66" s="37">
        <v>14000</v>
      </c>
      <c r="L66" s="37">
        <v>0</v>
      </c>
      <c r="M66" s="38">
        <f t="shared" si="1"/>
        <v>14000</v>
      </c>
      <c r="N66" s="37">
        <v>0</v>
      </c>
      <c r="O66" s="37">
        <v>11000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9">
        <f t="shared" si="2"/>
        <v>11000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13">
        <f t="shared" si="3"/>
        <v>0</v>
      </c>
      <c r="AB66" s="37">
        <v>0</v>
      </c>
      <c r="AC66" s="37">
        <v>0</v>
      </c>
      <c r="AD66" s="37">
        <v>0</v>
      </c>
      <c r="AE66" s="37">
        <v>0</v>
      </c>
      <c r="AF66" s="37">
        <v>0</v>
      </c>
      <c r="AG66" s="37">
        <v>0</v>
      </c>
      <c r="AH66" s="37">
        <v>0</v>
      </c>
      <c r="AI66" s="37">
        <v>0</v>
      </c>
      <c r="AJ66" s="37">
        <v>0</v>
      </c>
      <c r="AK66" s="37">
        <v>0</v>
      </c>
      <c r="AL66" s="37">
        <v>0</v>
      </c>
      <c r="AM66" s="37">
        <v>0</v>
      </c>
      <c r="AN66" s="37">
        <v>0</v>
      </c>
      <c r="AO66" s="37">
        <v>0</v>
      </c>
      <c r="AP66" s="39">
        <v>0</v>
      </c>
      <c r="AQ66" s="37">
        <v>0</v>
      </c>
      <c r="AR66" s="37">
        <v>7700</v>
      </c>
      <c r="AS66" s="37">
        <v>0</v>
      </c>
      <c r="AT66" s="39">
        <f t="shared" si="5"/>
        <v>7700</v>
      </c>
      <c r="AU66" s="37">
        <v>0</v>
      </c>
      <c r="AV66" s="37">
        <v>0</v>
      </c>
      <c r="AW66" s="37">
        <v>0</v>
      </c>
      <c r="AX66" s="37">
        <v>12000</v>
      </c>
      <c r="AY66" s="37">
        <v>0</v>
      </c>
      <c r="AZ66" s="37">
        <v>0</v>
      </c>
      <c r="BA66" s="37">
        <v>0</v>
      </c>
      <c r="BB66" s="37">
        <v>0</v>
      </c>
      <c r="BC66" s="37">
        <v>0</v>
      </c>
      <c r="BD66" s="37">
        <v>0</v>
      </c>
      <c r="BE66" s="37">
        <v>0</v>
      </c>
      <c r="BF66" s="38">
        <f t="shared" si="6"/>
        <v>0</v>
      </c>
      <c r="BG66" s="37">
        <v>0</v>
      </c>
      <c r="BH66" s="37">
        <v>0</v>
      </c>
      <c r="BI66" s="37">
        <v>0</v>
      </c>
      <c r="BJ66" s="37">
        <v>0</v>
      </c>
      <c r="BK66" s="37">
        <v>0</v>
      </c>
      <c r="BL66" s="37">
        <v>120</v>
      </c>
      <c r="BM66" s="37">
        <v>0</v>
      </c>
      <c r="BN66" s="37">
        <v>0</v>
      </c>
      <c r="BO66" s="37">
        <v>0</v>
      </c>
      <c r="BP66" s="37">
        <v>0</v>
      </c>
      <c r="BQ66" s="37">
        <v>0</v>
      </c>
      <c r="BR66" s="37">
        <v>0</v>
      </c>
      <c r="BS66" s="37">
        <v>0</v>
      </c>
      <c r="BT66" s="40">
        <f t="shared" si="7"/>
        <v>0</v>
      </c>
      <c r="BU66" s="39">
        <f t="shared" si="8"/>
        <v>44820</v>
      </c>
      <c r="BV66" s="39">
        <f t="shared" si="9"/>
        <v>44820</v>
      </c>
    </row>
    <row r="67" spans="1:74" x14ac:dyDescent="0.25">
      <c r="A67" s="31">
        <v>58</v>
      </c>
      <c r="B67" s="32" t="s">
        <v>195</v>
      </c>
      <c r="C67" s="41" t="s">
        <v>196</v>
      </c>
      <c r="D67" s="34">
        <v>0</v>
      </c>
      <c r="E67" s="35">
        <v>23000</v>
      </c>
      <c r="F67" s="34">
        <v>0</v>
      </c>
      <c r="G67" s="34">
        <v>0</v>
      </c>
      <c r="H67" s="34">
        <v>0</v>
      </c>
      <c r="I67" s="36">
        <f t="shared" si="0"/>
        <v>23000</v>
      </c>
      <c r="J67" s="37">
        <v>0</v>
      </c>
      <c r="K67" s="37">
        <v>221000</v>
      </c>
      <c r="L67" s="37">
        <v>0</v>
      </c>
      <c r="M67" s="38">
        <f t="shared" si="1"/>
        <v>221000</v>
      </c>
      <c r="N67" s="37">
        <v>0</v>
      </c>
      <c r="O67" s="37">
        <v>154000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9">
        <f t="shared" si="2"/>
        <v>154000</v>
      </c>
      <c r="V67" s="37">
        <v>0</v>
      </c>
      <c r="W67" s="37">
        <v>0</v>
      </c>
      <c r="X67" s="37">
        <v>0</v>
      </c>
      <c r="Y67" s="37">
        <v>0</v>
      </c>
      <c r="Z67" s="37">
        <v>0</v>
      </c>
      <c r="AA67" s="13">
        <f t="shared" si="3"/>
        <v>0</v>
      </c>
      <c r="AB67" s="37">
        <v>0</v>
      </c>
      <c r="AC67" s="37">
        <v>0</v>
      </c>
      <c r="AD67" s="37">
        <v>0</v>
      </c>
      <c r="AE67" s="37">
        <v>0</v>
      </c>
      <c r="AF67" s="37">
        <v>0</v>
      </c>
      <c r="AG67" s="37">
        <v>0</v>
      </c>
      <c r="AH67" s="37">
        <v>0</v>
      </c>
      <c r="AI67" s="37">
        <v>0</v>
      </c>
      <c r="AJ67" s="37">
        <v>0</v>
      </c>
      <c r="AK67" s="37">
        <v>0</v>
      </c>
      <c r="AL67" s="37">
        <v>0</v>
      </c>
      <c r="AM67" s="37">
        <v>0</v>
      </c>
      <c r="AN67" s="37">
        <v>0</v>
      </c>
      <c r="AO67" s="37">
        <v>0</v>
      </c>
      <c r="AP67" s="39">
        <v>0</v>
      </c>
      <c r="AQ67" s="37">
        <v>0</v>
      </c>
      <c r="AR67" s="37">
        <v>68000</v>
      </c>
      <c r="AS67" s="37">
        <v>0</v>
      </c>
      <c r="AT67" s="39">
        <f t="shared" si="5"/>
        <v>68000</v>
      </c>
      <c r="AU67" s="37">
        <v>0</v>
      </c>
      <c r="AV67" s="37">
        <v>0</v>
      </c>
      <c r="AW67" s="37">
        <v>0</v>
      </c>
      <c r="AX67" s="37">
        <v>44000</v>
      </c>
      <c r="AY67" s="37">
        <v>0</v>
      </c>
      <c r="AZ67" s="37">
        <v>0</v>
      </c>
      <c r="BA67" s="37">
        <v>0</v>
      </c>
      <c r="BB67" s="37">
        <v>0</v>
      </c>
      <c r="BC67" s="37">
        <v>0</v>
      </c>
      <c r="BD67" s="37">
        <v>0</v>
      </c>
      <c r="BE67" s="37">
        <v>0</v>
      </c>
      <c r="BF67" s="38">
        <f t="shared" si="6"/>
        <v>0</v>
      </c>
      <c r="BG67" s="37">
        <v>0</v>
      </c>
      <c r="BH67" s="37">
        <v>0</v>
      </c>
      <c r="BI67" s="37">
        <v>0</v>
      </c>
      <c r="BJ67" s="37">
        <v>0</v>
      </c>
      <c r="BK67" s="37">
        <v>0</v>
      </c>
      <c r="BL67" s="37">
        <v>700</v>
      </c>
      <c r="BM67" s="37">
        <v>0</v>
      </c>
      <c r="BN67" s="37">
        <v>250</v>
      </c>
      <c r="BO67" s="37">
        <v>0</v>
      </c>
      <c r="BP67" s="37">
        <v>0</v>
      </c>
      <c r="BQ67" s="37">
        <v>0</v>
      </c>
      <c r="BR67" s="37">
        <v>0</v>
      </c>
      <c r="BS67" s="37">
        <v>0</v>
      </c>
      <c r="BT67" s="40">
        <f t="shared" si="7"/>
        <v>0</v>
      </c>
      <c r="BU67" s="39">
        <f t="shared" si="8"/>
        <v>510950</v>
      </c>
      <c r="BV67" s="39">
        <f t="shared" si="9"/>
        <v>510950</v>
      </c>
    </row>
    <row r="68" spans="1:74" x14ac:dyDescent="0.25">
      <c r="A68" s="31">
        <v>59</v>
      </c>
      <c r="B68" s="32" t="s">
        <v>197</v>
      </c>
      <c r="C68" s="41" t="s">
        <v>198</v>
      </c>
      <c r="D68" s="34">
        <v>0</v>
      </c>
      <c r="E68" s="35">
        <v>9590</v>
      </c>
      <c r="F68" s="34">
        <v>0</v>
      </c>
      <c r="G68" s="34">
        <v>0</v>
      </c>
      <c r="H68" s="34">
        <v>0</v>
      </c>
      <c r="I68" s="36">
        <f t="shared" si="0"/>
        <v>9590</v>
      </c>
      <c r="J68" s="37">
        <v>0</v>
      </c>
      <c r="K68" s="37">
        <v>76348</v>
      </c>
      <c r="L68" s="37">
        <v>0</v>
      </c>
      <c r="M68" s="38">
        <f t="shared" si="1"/>
        <v>76348</v>
      </c>
      <c r="N68" s="37">
        <v>0</v>
      </c>
      <c r="O68" s="49">
        <v>73935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9">
        <f t="shared" si="2"/>
        <v>73935</v>
      </c>
      <c r="V68" s="37">
        <v>0</v>
      </c>
      <c r="W68" s="37">
        <v>300</v>
      </c>
      <c r="X68" s="37">
        <v>0</v>
      </c>
      <c r="Y68" s="37">
        <v>0</v>
      </c>
      <c r="Z68" s="37">
        <v>0</v>
      </c>
      <c r="AA68" s="13">
        <f t="shared" si="3"/>
        <v>300</v>
      </c>
      <c r="AB68" s="37">
        <v>0</v>
      </c>
      <c r="AC68" s="37">
        <v>0</v>
      </c>
      <c r="AD68" s="37">
        <v>0</v>
      </c>
      <c r="AE68" s="37">
        <v>0</v>
      </c>
      <c r="AF68" s="37">
        <v>0</v>
      </c>
      <c r="AG68" s="37">
        <v>0</v>
      </c>
      <c r="AH68" s="37">
        <v>0</v>
      </c>
      <c r="AI68" s="37">
        <v>0</v>
      </c>
      <c r="AJ68" s="37">
        <v>0</v>
      </c>
      <c r="AK68" s="37">
        <v>0</v>
      </c>
      <c r="AL68" s="37">
        <v>0</v>
      </c>
      <c r="AM68" s="37">
        <v>0</v>
      </c>
      <c r="AN68" s="37">
        <v>0</v>
      </c>
      <c r="AO68" s="37">
        <v>0</v>
      </c>
      <c r="AP68" s="39">
        <v>0</v>
      </c>
      <c r="AQ68" s="37">
        <v>0</v>
      </c>
      <c r="AR68" s="37">
        <v>46612</v>
      </c>
      <c r="AS68" s="37">
        <v>0</v>
      </c>
      <c r="AT68" s="39">
        <f t="shared" si="5"/>
        <v>46612</v>
      </c>
      <c r="AU68" s="37">
        <v>0</v>
      </c>
      <c r="AV68" s="37">
        <v>0</v>
      </c>
      <c r="AW68" s="37">
        <v>0</v>
      </c>
      <c r="AX68" s="37">
        <v>29989</v>
      </c>
      <c r="AY68" s="37">
        <v>0</v>
      </c>
      <c r="AZ68" s="37">
        <v>0</v>
      </c>
      <c r="BA68" s="37">
        <v>0</v>
      </c>
      <c r="BB68" s="37">
        <v>0</v>
      </c>
      <c r="BC68" s="37">
        <v>0</v>
      </c>
      <c r="BD68" s="37">
        <v>0</v>
      </c>
      <c r="BE68" s="37">
        <v>0</v>
      </c>
      <c r="BF68" s="38">
        <f t="shared" si="6"/>
        <v>0</v>
      </c>
      <c r="BG68" s="37">
        <v>0</v>
      </c>
      <c r="BH68" s="37">
        <v>0</v>
      </c>
      <c r="BI68" s="37">
        <v>0</v>
      </c>
      <c r="BJ68" s="37">
        <v>0</v>
      </c>
      <c r="BK68" s="37">
        <v>0</v>
      </c>
      <c r="BL68" s="37">
        <v>560</v>
      </c>
      <c r="BM68" s="37">
        <v>0</v>
      </c>
      <c r="BN68" s="37">
        <v>350</v>
      </c>
      <c r="BO68" s="37">
        <v>0</v>
      </c>
      <c r="BP68" s="37">
        <v>0</v>
      </c>
      <c r="BQ68" s="37">
        <v>0</v>
      </c>
      <c r="BR68" s="37">
        <v>0</v>
      </c>
      <c r="BS68" s="37">
        <v>0</v>
      </c>
      <c r="BT68" s="40">
        <f t="shared" si="7"/>
        <v>0</v>
      </c>
      <c r="BU68" s="39">
        <f t="shared" si="8"/>
        <v>237684</v>
      </c>
      <c r="BV68" s="39">
        <f t="shared" si="9"/>
        <v>237684</v>
      </c>
    </row>
    <row r="69" spans="1:74" x14ac:dyDescent="0.25">
      <c r="A69" s="31">
        <v>60</v>
      </c>
      <c r="B69" s="32" t="s">
        <v>199</v>
      </c>
      <c r="C69" s="41" t="s">
        <v>200</v>
      </c>
      <c r="D69" s="34">
        <v>0</v>
      </c>
      <c r="E69" s="35">
        <v>5821</v>
      </c>
      <c r="F69" s="34">
        <v>0</v>
      </c>
      <c r="G69" s="34">
        <v>0</v>
      </c>
      <c r="H69" s="34">
        <v>0</v>
      </c>
      <c r="I69" s="36">
        <f t="shared" si="0"/>
        <v>5821</v>
      </c>
      <c r="J69" s="37">
        <v>0</v>
      </c>
      <c r="K69" s="37">
        <v>104480</v>
      </c>
      <c r="L69" s="37">
        <v>0</v>
      </c>
      <c r="M69" s="38">
        <f t="shared" si="1"/>
        <v>104480</v>
      </c>
      <c r="N69" s="37">
        <v>0</v>
      </c>
      <c r="O69" s="37">
        <v>100985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9">
        <f t="shared" si="2"/>
        <v>100985</v>
      </c>
      <c r="V69" s="37">
        <v>0</v>
      </c>
      <c r="W69" s="37">
        <v>7500</v>
      </c>
      <c r="X69" s="37">
        <v>0</v>
      </c>
      <c r="Y69" s="37">
        <v>0</v>
      </c>
      <c r="Z69" s="37">
        <v>0</v>
      </c>
      <c r="AA69" s="13">
        <f t="shared" si="3"/>
        <v>7500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0</v>
      </c>
      <c r="AJ69" s="37">
        <v>0</v>
      </c>
      <c r="AK69" s="37">
        <v>0</v>
      </c>
      <c r="AL69" s="37">
        <v>0</v>
      </c>
      <c r="AM69" s="37">
        <v>0</v>
      </c>
      <c r="AN69" s="37">
        <v>0</v>
      </c>
      <c r="AO69" s="37">
        <v>0</v>
      </c>
      <c r="AP69" s="39">
        <v>0</v>
      </c>
      <c r="AQ69" s="37">
        <v>0</v>
      </c>
      <c r="AR69" s="37">
        <v>76131</v>
      </c>
      <c r="AS69" s="37">
        <v>0</v>
      </c>
      <c r="AT69" s="39">
        <f t="shared" si="5"/>
        <v>76131</v>
      </c>
      <c r="AU69" s="37">
        <v>0</v>
      </c>
      <c r="AV69" s="37">
        <v>0</v>
      </c>
      <c r="AW69" s="37">
        <v>0</v>
      </c>
      <c r="AX69" s="37">
        <v>37772</v>
      </c>
      <c r="AY69" s="37">
        <v>0</v>
      </c>
      <c r="AZ69" s="37">
        <v>0</v>
      </c>
      <c r="BA69" s="37">
        <v>0</v>
      </c>
      <c r="BB69" s="37">
        <v>0</v>
      </c>
      <c r="BC69" s="37">
        <v>0</v>
      </c>
      <c r="BD69" s="37">
        <v>0</v>
      </c>
      <c r="BE69" s="37">
        <v>0</v>
      </c>
      <c r="BF69" s="38">
        <f t="shared" si="6"/>
        <v>0</v>
      </c>
      <c r="BG69" s="37">
        <v>0</v>
      </c>
      <c r="BH69" s="37">
        <v>0</v>
      </c>
      <c r="BI69" s="37">
        <v>0</v>
      </c>
      <c r="BJ69" s="37">
        <v>0</v>
      </c>
      <c r="BK69" s="37">
        <v>0</v>
      </c>
      <c r="BL69" s="37">
        <v>2010</v>
      </c>
      <c r="BM69" s="37">
        <v>0</v>
      </c>
      <c r="BN69" s="37">
        <v>300</v>
      </c>
      <c r="BO69" s="37">
        <v>0</v>
      </c>
      <c r="BP69" s="37">
        <v>0</v>
      </c>
      <c r="BQ69" s="37">
        <v>0</v>
      </c>
      <c r="BR69" s="37">
        <v>0</v>
      </c>
      <c r="BS69" s="37">
        <v>0</v>
      </c>
      <c r="BT69" s="40">
        <f t="shared" si="7"/>
        <v>0</v>
      </c>
      <c r="BU69" s="39">
        <f t="shared" si="8"/>
        <v>334999</v>
      </c>
      <c r="BV69" s="39">
        <f t="shared" si="9"/>
        <v>334999</v>
      </c>
    </row>
    <row r="70" spans="1:74" x14ac:dyDescent="0.25">
      <c r="A70" s="31">
        <v>61</v>
      </c>
      <c r="B70" s="32" t="s">
        <v>201</v>
      </c>
      <c r="C70" s="41" t="s">
        <v>202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6">
        <f t="shared" si="0"/>
        <v>0</v>
      </c>
      <c r="J70" s="37">
        <v>0</v>
      </c>
      <c r="K70" s="37">
        <v>9000</v>
      </c>
      <c r="L70" s="37">
        <v>0</v>
      </c>
      <c r="M70" s="38">
        <f t="shared" si="1"/>
        <v>9000</v>
      </c>
      <c r="N70" s="37">
        <v>0</v>
      </c>
      <c r="O70" s="37">
        <v>5000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9">
        <f t="shared" si="2"/>
        <v>5000</v>
      </c>
      <c r="V70" s="37">
        <v>0</v>
      </c>
      <c r="W70" s="37">
        <v>0</v>
      </c>
      <c r="X70" s="37">
        <v>0</v>
      </c>
      <c r="Y70" s="37">
        <v>0</v>
      </c>
      <c r="Z70" s="37">
        <v>0</v>
      </c>
      <c r="AA70" s="13">
        <f t="shared" si="3"/>
        <v>0</v>
      </c>
      <c r="AB70" s="37">
        <v>0</v>
      </c>
      <c r="AC70" s="37">
        <v>0</v>
      </c>
      <c r="AD70" s="37">
        <v>0</v>
      </c>
      <c r="AE70" s="37">
        <v>0</v>
      </c>
      <c r="AF70" s="37">
        <v>0</v>
      </c>
      <c r="AG70" s="37">
        <v>0</v>
      </c>
      <c r="AH70" s="37">
        <v>0</v>
      </c>
      <c r="AI70" s="37">
        <v>0</v>
      </c>
      <c r="AJ70" s="37">
        <v>0</v>
      </c>
      <c r="AK70" s="37">
        <v>0</v>
      </c>
      <c r="AL70" s="37">
        <v>0</v>
      </c>
      <c r="AM70" s="37">
        <v>0</v>
      </c>
      <c r="AN70" s="37">
        <v>0</v>
      </c>
      <c r="AO70" s="37">
        <v>0</v>
      </c>
      <c r="AP70" s="39">
        <v>0</v>
      </c>
      <c r="AQ70" s="37">
        <v>0</v>
      </c>
      <c r="AR70" s="37">
        <v>4000</v>
      </c>
      <c r="AS70" s="37">
        <v>0</v>
      </c>
      <c r="AT70" s="39">
        <f t="shared" si="5"/>
        <v>4000</v>
      </c>
      <c r="AU70" s="37">
        <v>0</v>
      </c>
      <c r="AV70" s="37">
        <v>0</v>
      </c>
      <c r="AW70" s="37">
        <v>0</v>
      </c>
      <c r="AX70" s="37">
        <v>2000</v>
      </c>
      <c r="AY70" s="37">
        <v>0</v>
      </c>
      <c r="AZ70" s="37">
        <v>0</v>
      </c>
      <c r="BA70" s="37">
        <v>0</v>
      </c>
      <c r="BB70" s="37">
        <v>0</v>
      </c>
      <c r="BC70" s="37">
        <v>0</v>
      </c>
      <c r="BD70" s="37">
        <v>0</v>
      </c>
      <c r="BE70" s="37">
        <v>0</v>
      </c>
      <c r="BF70" s="38">
        <f t="shared" si="6"/>
        <v>0</v>
      </c>
      <c r="BG70" s="37">
        <v>0</v>
      </c>
      <c r="BH70" s="37">
        <v>0</v>
      </c>
      <c r="BI70" s="37">
        <v>0</v>
      </c>
      <c r="BJ70" s="37">
        <v>0</v>
      </c>
      <c r="BK70" s="37">
        <v>0</v>
      </c>
      <c r="BL70" s="37">
        <v>0</v>
      </c>
      <c r="BM70" s="37">
        <v>0</v>
      </c>
      <c r="BN70" s="37">
        <v>0</v>
      </c>
      <c r="BO70" s="37">
        <v>0</v>
      </c>
      <c r="BP70" s="37">
        <v>0</v>
      </c>
      <c r="BQ70" s="37">
        <v>0</v>
      </c>
      <c r="BR70" s="37">
        <v>0</v>
      </c>
      <c r="BS70" s="37">
        <v>0</v>
      </c>
      <c r="BT70" s="40">
        <f t="shared" si="7"/>
        <v>0</v>
      </c>
      <c r="BU70" s="39">
        <f t="shared" si="8"/>
        <v>20000</v>
      </c>
      <c r="BV70" s="39">
        <f t="shared" si="9"/>
        <v>20000</v>
      </c>
    </row>
    <row r="71" spans="1:74" x14ac:dyDescent="0.25">
      <c r="A71" s="31">
        <v>62</v>
      </c>
      <c r="B71" s="32" t="s">
        <v>203</v>
      </c>
      <c r="C71" s="41" t="s">
        <v>204</v>
      </c>
      <c r="D71" s="34">
        <v>0</v>
      </c>
      <c r="E71" s="35">
        <v>0</v>
      </c>
      <c r="F71" s="34">
        <v>0</v>
      </c>
      <c r="G71" s="34">
        <v>0</v>
      </c>
      <c r="H71" s="34">
        <v>0</v>
      </c>
      <c r="I71" s="36">
        <f t="shared" si="0"/>
        <v>0</v>
      </c>
      <c r="J71" s="37">
        <v>0</v>
      </c>
      <c r="K71" s="37">
        <v>3036</v>
      </c>
      <c r="L71" s="49"/>
      <c r="M71" s="38">
        <f t="shared" si="1"/>
        <v>3036</v>
      </c>
      <c r="N71" s="37">
        <v>0</v>
      </c>
      <c r="O71" s="37">
        <v>3232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9">
        <f t="shared" si="2"/>
        <v>3232</v>
      </c>
      <c r="V71" s="37">
        <v>0</v>
      </c>
      <c r="W71" s="37">
        <v>0</v>
      </c>
      <c r="X71" s="37">
        <v>0</v>
      </c>
      <c r="Y71" s="37">
        <v>0</v>
      </c>
      <c r="Z71" s="37">
        <v>0</v>
      </c>
      <c r="AA71" s="13">
        <f t="shared" si="3"/>
        <v>0</v>
      </c>
      <c r="AB71" s="37">
        <v>0</v>
      </c>
      <c r="AC71" s="37">
        <v>0</v>
      </c>
      <c r="AD71" s="37">
        <v>0</v>
      </c>
      <c r="AE71" s="37">
        <v>0</v>
      </c>
      <c r="AF71" s="37">
        <v>0</v>
      </c>
      <c r="AG71" s="37">
        <v>0</v>
      </c>
      <c r="AH71" s="37">
        <v>0</v>
      </c>
      <c r="AI71" s="37">
        <v>0</v>
      </c>
      <c r="AJ71" s="37">
        <v>0</v>
      </c>
      <c r="AK71" s="37">
        <v>0</v>
      </c>
      <c r="AL71" s="37">
        <v>0</v>
      </c>
      <c r="AM71" s="37">
        <v>0</v>
      </c>
      <c r="AN71" s="37">
        <v>0</v>
      </c>
      <c r="AO71" s="37">
        <v>0</v>
      </c>
      <c r="AP71" s="39">
        <v>0</v>
      </c>
      <c r="AQ71" s="37">
        <v>0</v>
      </c>
      <c r="AR71" s="37">
        <v>1697</v>
      </c>
      <c r="AS71" s="37">
        <v>0</v>
      </c>
      <c r="AT71" s="39">
        <f t="shared" si="5"/>
        <v>1697</v>
      </c>
      <c r="AU71" s="37">
        <v>0</v>
      </c>
      <c r="AV71" s="37">
        <v>0</v>
      </c>
      <c r="AW71" s="37">
        <v>0</v>
      </c>
      <c r="AX71" s="37">
        <v>1100</v>
      </c>
      <c r="AY71" s="37">
        <v>0</v>
      </c>
      <c r="AZ71" s="37">
        <v>0</v>
      </c>
      <c r="BA71" s="37">
        <v>0</v>
      </c>
      <c r="BB71" s="37">
        <v>0</v>
      </c>
      <c r="BC71" s="37">
        <v>0</v>
      </c>
      <c r="BD71" s="37">
        <v>0</v>
      </c>
      <c r="BE71" s="37">
        <v>0</v>
      </c>
      <c r="BF71" s="38">
        <f t="shared" si="6"/>
        <v>0</v>
      </c>
      <c r="BG71" s="37">
        <v>0</v>
      </c>
      <c r="BH71" s="37">
        <v>0</v>
      </c>
      <c r="BI71" s="37">
        <v>0</v>
      </c>
      <c r="BJ71" s="37">
        <v>0</v>
      </c>
      <c r="BK71" s="37">
        <v>0</v>
      </c>
      <c r="BL71" s="37">
        <v>0</v>
      </c>
      <c r="BM71" s="37">
        <v>0</v>
      </c>
      <c r="BN71" s="37">
        <v>0</v>
      </c>
      <c r="BO71" s="37">
        <v>0</v>
      </c>
      <c r="BP71" s="37">
        <v>0</v>
      </c>
      <c r="BQ71" s="37">
        <v>0</v>
      </c>
      <c r="BR71" s="37">
        <v>0</v>
      </c>
      <c r="BS71" s="37">
        <v>0</v>
      </c>
      <c r="BT71" s="40">
        <f t="shared" si="7"/>
        <v>0</v>
      </c>
      <c r="BU71" s="39">
        <f t="shared" si="8"/>
        <v>9065</v>
      </c>
      <c r="BV71" s="39">
        <f t="shared" si="9"/>
        <v>9065</v>
      </c>
    </row>
    <row r="72" spans="1:74" x14ac:dyDescent="0.25">
      <c r="A72" s="31">
        <v>63</v>
      </c>
      <c r="B72" s="32" t="s">
        <v>205</v>
      </c>
      <c r="C72" s="41" t="s">
        <v>206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6">
        <f t="shared" si="0"/>
        <v>0</v>
      </c>
      <c r="J72" s="37">
        <v>0</v>
      </c>
      <c r="K72" s="37">
        <v>2000</v>
      </c>
      <c r="L72" s="37">
        <v>0</v>
      </c>
      <c r="M72" s="38">
        <f t="shared" si="1"/>
        <v>2000</v>
      </c>
      <c r="N72" s="37">
        <v>0</v>
      </c>
      <c r="O72" s="37">
        <v>2000</v>
      </c>
      <c r="P72" s="37">
        <v>0</v>
      </c>
      <c r="Q72" s="37">
        <v>0</v>
      </c>
      <c r="R72" s="37">
        <v>0</v>
      </c>
      <c r="S72" s="37">
        <v>0</v>
      </c>
      <c r="T72" s="37">
        <v>0</v>
      </c>
      <c r="U72" s="39">
        <f t="shared" si="2"/>
        <v>2000</v>
      </c>
      <c r="V72" s="37">
        <v>0</v>
      </c>
      <c r="W72" s="37">
        <v>0</v>
      </c>
      <c r="X72" s="37">
        <v>0</v>
      </c>
      <c r="Y72" s="37">
        <v>0</v>
      </c>
      <c r="Z72" s="37">
        <v>0</v>
      </c>
      <c r="AA72" s="13">
        <f t="shared" si="3"/>
        <v>0</v>
      </c>
      <c r="AB72" s="37">
        <v>0</v>
      </c>
      <c r="AC72" s="37">
        <v>0</v>
      </c>
      <c r="AD72" s="37">
        <v>0</v>
      </c>
      <c r="AE72" s="37">
        <v>0</v>
      </c>
      <c r="AF72" s="37">
        <v>0</v>
      </c>
      <c r="AG72" s="37">
        <v>0</v>
      </c>
      <c r="AH72" s="37">
        <v>0</v>
      </c>
      <c r="AI72" s="37">
        <v>0</v>
      </c>
      <c r="AJ72" s="37">
        <v>0</v>
      </c>
      <c r="AK72" s="37">
        <v>0</v>
      </c>
      <c r="AL72" s="37">
        <v>0</v>
      </c>
      <c r="AM72" s="37">
        <v>0</v>
      </c>
      <c r="AN72" s="37">
        <v>0</v>
      </c>
      <c r="AO72" s="37">
        <v>0</v>
      </c>
      <c r="AP72" s="39">
        <v>0</v>
      </c>
      <c r="AQ72" s="37">
        <v>0</v>
      </c>
      <c r="AR72" s="37">
        <v>1000</v>
      </c>
      <c r="AS72" s="37">
        <v>0</v>
      </c>
      <c r="AT72" s="39">
        <f t="shared" si="5"/>
        <v>1000</v>
      </c>
      <c r="AU72" s="37">
        <v>0</v>
      </c>
      <c r="AV72" s="37">
        <v>0</v>
      </c>
      <c r="AW72" s="37">
        <v>0</v>
      </c>
      <c r="AX72" s="37">
        <v>3300</v>
      </c>
      <c r="AY72" s="37">
        <v>0</v>
      </c>
      <c r="AZ72" s="37">
        <v>0</v>
      </c>
      <c r="BA72" s="37">
        <v>0</v>
      </c>
      <c r="BB72" s="37">
        <v>0</v>
      </c>
      <c r="BC72" s="37">
        <v>0</v>
      </c>
      <c r="BD72" s="37">
        <v>0</v>
      </c>
      <c r="BE72" s="37">
        <v>0</v>
      </c>
      <c r="BF72" s="38">
        <f t="shared" si="6"/>
        <v>0</v>
      </c>
      <c r="BG72" s="37">
        <v>0</v>
      </c>
      <c r="BH72" s="37">
        <v>0</v>
      </c>
      <c r="BI72" s="37">
        <v>0</v>
      </c>
      <c r="BJ72" s="37">
        <v>0</v>
      </c>
      <c r="BK72" s="37">
        <v>0</v>
      </c>
      <c r="BL72" s="37">
        <v>150</v>
      </c>
      <c r="BM72" s="37">
        <v>0</v>
      </c>
      <c r="BN72" s="37">
        <v>0</v>
      </c>
      <c r="BO72" s="37">
        <v>0</v>
      </c>
      <c r="BP72" s="37">
        <v>0</v>
      </c>
      <c r="BQ72" s="37">
        <v>0</v>
      </c>
      <c r="BR72" s="37">
        <v>0</v>
      </c>
      <c r="BS72" s="37">
        <v>0</v>
      </c>
      <c r="BT72" s="40">
        <f t="shared" si="7"/>
        <v>0</v>
      </c>
      <c r="BU72" s="39">
        <f t="shared" si="8"/>
        <v>8450</v>
      </c>
      <c r="BV72" s="39">
        <f t="shared" si="9"/>
        <v>8450</v>
      </c>
    </row>
    <row r="73" spans="1:74" x14ac:dyDescent="0.25">
      <c r="A73" s="31">
        <v>64</v>
      </c>
      <c r="B73" s="32" t="s">
        <v>207</v>
      </c>
      <c r="C73" s="41" t="s">
        <v>208</v>
      </c>
      <c r="D73" s="34">
        <v>0</v>
      </c>
      <c r="E73" s="35">
        <v>250</v>
      </c>
      <c r="F73" s="34">
        <v>0</v>
      </c>
      <c r="G73" s="34">
        <v>0</v>
      </c>
      <c r="H73" s="34">
        <v>0</v>
      </c>
      <c r="I73" s="36">
        <f t="shared" si="0"/>
        <v>250</v>
      </c>
      <c r="J73" s="37">
        <v>0</v>
      </c>
      <c r="K73" s="37">
        <v>16660</v>
      </c>
      <c r="L73" s="37">
        <v>0</v>
      </c>
      <c r="M73" s="38">
        <f t="shared" si="1"/>
        <v>16660</v>
      </c>
      <c r="N73" s="37">
        <v>0</v>
      </c>
      <c r="O73" s="37">
        <v>15300</v>
      </c>
      <c r="P73" s="37">
        <v>0</v>
      </c>
      <c r="Q73" s="37">
        <v>0</v>
      </c>
      <c r="R73" s="37">
        <v>0</v>
      </c>
      <c r="S73" s="37">
        <v>0</v>
      </c>
      <c r="T73" s="37">
        <v>0</v>
      </c>
      <c r="U73" s="39">
        <f t="shared" si="2"/>
        <v>15300</v>
      </c>
      <c r="V73" s="37">
        <v>0</v>
      </c>
      <c r="W73" s="37">
        <v>0</v>
      </c>
      <c r="X73" s="37">
        <v>0</v>
      </c>
      <c r="Y73" s="37">
        <v>0</v>
      </c>
      <c r="Z73" s="37">
        <v>0</v>
      </c>
      <c r="AA73" s="13">
        <f t="shared" si="3"/>
        <v>0</v>
      </c>
      <c r="AB73" s="37">
        <v>0</v>
      </c>
      <c r="AC73" s="37">
        <v>0</v>
      </c>
      <c r="AD73" s="37">
        <v>0</v>
      </c>
      <c r="AE73" s="37">
        <v>0</v>
      </c>
      <c r="AF73" s="37">
        <v>0</v>
      </c>
      <c r="AG73" s="37">
        <v>0</v>
      </c>
      <c r="AH73" s="37">
        <v>0</v>
      </c>
      <c r="AI73" s="37">
        <v>0</v>
      </c>
      <c r="AJ73" s="37">
        <v>0</v>
      </c>
      <c r="AK73" s="37">
        <v>0</v>
      </c>
      <c r="AL73" s="37">
        <v>0</v>
      </c>
      <c r="AM73" s="37">
        <v>0</v>
      </c>
      <c r="AN73" s="37">
        <v>0</v>
      </c>
      <c r="AO73" s="37">
        <v>0</v>
      </c>
      <c r="AP73" s="39">
        <v>0</v>
      </c>
      <c r="AQ73" s="37">
        <v>0</v>
      </c>
      <c r="AR73" s="37">
        <v>9830</v>
      </c>
      <c r="AS73" s="37">
        <v>0</v>
      </c>
      <c r="AT73" s="39">
        <f t="shared" si="5"/>
        <v>9830</v>
      </c>
      <c r="AU73" s="37">
        <v>0</v>
      </c>
      <c r="AV73" s="37">
        <v>0</v>
      </c>
      <c r="AW73" s="37">
        <v>0</v>
      </c>
      <c r="AX73" s="37">
        <v>4300</v>
      </c>
      <c r="AY73" s="37">
        <v>0</v>
      </c>
      <c r="AZ73" s="37">
        <v>0</v>
      </c>
      <c r="BA73" s="37">
        <v>0</v>
      </c>
      <c r="BB73" s="37">
        <v>0</v>
      </c>
      <c r="BC73" s="37">
        <v>0</v>
      </c>
      <c r="BD73" s="37">
        <v>0</v>
      </c>
      <c r="BE73" s="37">
        <v>0</v>
      </c>
      <c r="BF73" s="38">
        <f t="shared" si="6"/>
        <v>0</v>
      </c>
      <c r="BG73" s="37">
        <v>0</v>
      </c>
      <c r="BH73" s="37">
        <v>0</v>
      </c>
      <c r="BI73" s="37">
        <v>0</v>
      </c>
      <c r="BJ73" s="37">
        <v>0</v>
      </c>
      <c r="BK73" s="37">
        <v>0</v>
      </c>
      <c r="BL73" s="37">
        <v>150</v>
      </c>
      <c r="BM73" s="37">
        <v>0</v>
      </c>
      <c r="BN73" s="37">
        <v>0</v>
      </c>
      <c r="BO73" s="37">
        <v>0</v>
      </c>
      <c r="BP73" s="37">
        <v>0</v>
      </c>
      <c r="BQ73" s="37">
        <v>0</v>
      </c>
      <c r="BR73" s="37">
        <v>0</v>
      </c>
      <c r="BS73" s="37">
        <v>0</v>
      </c>
      <c r="BT73" s="40">
        <f t="shared" si="7"/>
        <v>0</v>
      </c>
      <c r="BU73" s="39">
        <f t="shared" si="8"/>
        <v>46490</v>
      </c>
      <c r="BV73" s="39">
        <f t="shared" si="9"/>
        <v>46490</v>
      </c>
    </row>
    <row r="74" spans="1:74" x14ac:dyDescent="0.25">
      <c r="A74" s="31">
        <v>65</v>
      </c>
      <c r="B74" s="32" t="s">
        <v>209</v>
      </c>
      <c r="C74" s="41" t="s">
        <v>210</v>
      </c>
      <c r="D74" s="34">
        <v>0</v>
      </c>
      <c r="E74" s="35">
        <v>5800</v>
      </c>
      <c r="F74" s="34">
        <v>0</v>
      </c>
      <c r="G74" s="34">
        <v>0</v>
      </c>
      <c r="H74" s="34">
        <v>0</v>
      </c>
      <c r="I74" s="36">
        <f t="shared" si="0"/>
        <v>5800</v>
      </c>
      <c r="J74" s="37">
        <v>0</v>
      </c>
      <c r="K74" s="37"/>
      <c r="L74" s="37">
        <v>0</v>
      </c>
      <c r="M74" s="38">
        <f t="shared" si="1"/>
        <v>0</v>
      </c>
      <c r="N74" s="37">
        <v>0</v>
      </c>
      <c r="O74" s="37"/>
      <c r="P74" s="37">
        <v>0</v>
      </c>
      <c r="Q74" s="37">
        <v>0</v>
      </c>
      <c r="R74" s="37">
        <v>0</v>
      </c>
      <c r="S74" s="37">
        <v>0</v>
      </c>
      <c r="T74" s="37">
        <v>0</v>
      </c>
      <c r="U74" s="39">
        <f t="shared" si="2"/>
        <v>0</v>
      </c>
      <c r="V74" s="37">
        <v>0</v>
      </c>
      <c r="W74" s="37">
        <v>0</v>
      </c>
      <c r="X74" s="37">
        <v>0</v>
      </c>
      <c r="Y74" s="37">
        <v>0</v>
      </c>
      <c r="Z74" s="37">
        <v>0</v>
      </c>
      <c r="AA74" s="13">
        <f t="shared" si="3"/>
        <v>0</v>
      </c>
      <c r="AB74" s="37">
        <v>0</v>
      </c>
      <c r="AC74" s="37">
        <v>0</v>
      </c>
      <c r="AD74" s="37">
        <v>0</v>
      </c>
      <c r="AE74" s="37">
        <v>0</v>
      </c>
      <c r="AF74" s="37">
        <v>0</v>
      </c>
      <c r="AG74" s="37">
        <v>0</v>
      </c>
      <c r="AH74" s="37">
        <v>0</v>
      </c>
      <c r="AI74" s="37">
        <v>0</v>
      </c>
      <c r="AJ74" s="37">
        <v>0</v>
      </c>
      <c r="AK74" s="37">
        <v>0</v>
      </c>
      <c r="AL74" s="37">
        <v>0</v>
      </c>
      <c r="AM74" s="37">
        <v>0</v>
      </c>
      <c r="AN74" s="37">
        <v>0</v>
      </c>
      <c r="AO74" s="37">
        <v>0</v>
      </c>
      <c r="AP74" s="39">
        <v>0</v>
      </c>
      <c r="AQ74" s="37">
        <v>0</v>
      </c>
      <c r="AR74" s="37">
        <v>0</v>
      </c>
      <c r="AS74" s="37">
        <v>0</v>
      </c>
      <c r="AT74" s="39">
        <f t="shared" si="5"/>
        <v>0</v>
      </c>
      <c r="AU74" s="37">
        <v>0</v>
      </c>
      <c r="AV74" s="37">
        <v>0</v>
      </c>
      <c r="AW74" s="37">
        <v>0</v>
      </c>
      <c r="AX74" s="37">
        <v>0</v>
      </c>
      <c r="AY74" s="37">
        <v>0</v>
      </c>
      <c r="AZ74" s="37">
        <v>0</v>
      </c>
      <c r="BA74" s="37">
        <v>0</v>
      </c>
      <c r="BB74" s="37">
        <v>0</v>
      </c>
      <c r="BC74" s="37">
        <v>0</v>
      </c>
      <c r="BD74" s="37">
        <v>0</v>
      </c>
      <c r="BE74" s="37">
        <v>0</v>
      </c>
      <c r="BF74" s="38">
        <f t="shared" si="6"/>
        <v>0</v>
      </c>
      <c r="BG74" s="37">
        <v>0</v>
      </c>
      <c r="BH74" s="37">
        <v>0</v>
      </c>
      <c r="BI74" s="37">
        <v>0</v>
      </c>
      <c r="BJ74" s="37">
        <v>0</v>
      </c>
      <c r="BK74" s="37">
        <v>0</v>
      </c>
      <c r="BL74" s="37">
        <v>0</v>
      </c>
      <c r="BM74" s="37">
        <v>0</v>
      </c>
      <c r="BN74" s="37">
        <v>400</v>
      </c>
      <c r="BO74" s="37">
        <v>0</v>
      </c>
      <c r="BP74" s="37">
        <v>0</v>
      </c>
      <c r="BQ74" s="37">
        <v>0</v>
      </c>
      <c r="BR74" s="37">
        <v>0</v>
      </c>
      <c r="BS74" s="37"/>
      <c r="BT74" s="40">
        <f t="shared" si="7"/>
        <v>0</v>
      </c>
      <c r="BU74" s="39">
        <f t="shared" si="8"/>
        <v>6200</v>
      </c>
      <c r="BV74" s="39">
        <f t="shared" si="9"/>
        <v>6200</v>
      </c>
    </row>
    <row r="75" spans="1:74" x14ac:dyDescent="0.25">
      <c r="A75" s="31">
        <v>66</v>
      </c>
      <c r="B75" s="32" t="s">
        <v>211</v>
      </c>
      <c r="C75" s="41" t="s">
        <v>212</v>
      </c>
      <c r="D75" s="34">
        <v>0</v>
      </c>
      <c r="E75" s="35">
        <v>11000</v>
      </c>
      <c r="F75" s="34">
        <v>0</v>
      </c>
      <c r="G75" s="34">
        <v>0</v>
      </c>
      <c r="H75" s="34">
        <v>0</v>
      </c>
      <c r="I75" s="36">
        <f t="shared" ref="I75:I80" si="10">E75+F75+G75+H75</f>
        <v>11000</v>
      </c>
      <c r="J75" s="37">
        <v>0</v>
      </c>
      <c r="K75" s="37">
        <v>210000</v>
      </c>
      <c r="L75" s="37">
        <v>0</v>
      </c>
      <c r="M75" s="38">
        <f t="shared" ref="M75:M80" si="11">SUM(K75:L75)</f>
        <v>210000</v>
      </c>
      <c r="N75" s="37">
        <v>0</v>
      </c>
      <c r="O75" s="37">
        <v>180000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9">
        <f t="shared" ref="U75:U80" si="12">SUM(O75:T75)</f>
        <v>180000</v>
      </c>
      <c r="V75" s="37">
        <v>0</v>
      </c>
      <c r="W75" s="37">
        <v>0</v>
      </c>
      <c r="X75" s="37">
        <v>0</v>
      </c>
      <c r="Y75" s="37">
        <v>0</v>
      </c>
      <c r="Z75" s="37">
        <v>0</v>
      </c>
      <c r="AA75" s="13">
        <f t="shared" ref="AA75:AA80" si="13">W75+X75+Y75+Z75</f>
        <v>0</v>
      </c>
      <c r="AB75" s="37">
        <v>0</v>
      </c>
      <c r="AC75" s="37">
        <v>0</v>
      </c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0</v>
      </c>
      <c r="AJ75" s="37">
        <v>0</v>
      </c>
      <c r="AK75" s="37">
        <v>0</v>
      </c>
      <c r="AL75" s="37">
        <v>0</v>
      </c>
      <c r="AM75" s="37">
        <v>0</v>
      </c>
      <c r="AN75" s="37">
        <v>0</v>
      </c>
      <c r="AO75" s="37">
        <v>0</v>
      </c>
      <c r="AP75" s="39">
        <v>0</v>
      </c>
      <c r="AQ75" s="37">
        <v>0</v>
      </c>
      <c r="AR75" s="37">
        <v>72500</v>
      </c>
      <c r="AS75" s="37">
        <v>0</v>
      </c>
      <c r="AT75" s="39">
        <f t="shared" ref="AT75:AT80" si="14">AR75+AS75</f>
        <v>72500</v>
      </c>
      <c r="AU75" s="37">
        <v>0</v>
      </c>
      <c r="AV75" s="37">
        <v>0</v>
      </c>
      <c r="AW75" s="37">
        <v>0</v>
      </c>
      <c r="AX75" s="37">
        <v>11500</v>
      </c>
      <c r="AY75" s="37">
        <v>0</v>
      </c>
      <c r="AZ75" s="37">
        <v>0</v>
      </c>
      <c r="BA75" s="37">
        <v>0</v>
      </c>
      <c r="BB75" s="37">
        <v>0</v>
      </c>
      <c r="BC75" s="37">
        <v>0</v>
      </c>
      <c r="BD75" s="37">
        <v>0</v>
      </c>
      <c r="BE75" s="37">
        <v>0</v>
      </c>
      <c r="BF75" s="38">
        <f t="shared" ref="BF75:BF80" si="15">BB75+BC75+BD75+BE75</f>
        <v>0</v>
      </c>
      <c r="BG75" s="37">
        <v>0</v>
      </c>
      <c r="BH75" s="37">
        <v>0</v>
      </c>
      <c r="BI75" s="37">
        <v>0</v>
      </c>
      <c r="BJ75" s="37">
        <v>0</v>
      </c>
      <c r="BK75" s="37">
        <v>0</v>
      </c>
      <c r="BL75" s="37">
        <v>52500</v>
      </c>
      <c r="BM75" s="37">
        <v>0</v>
      </c>
      <c r="BN75" s="37">
        <v>500</v>
      </c>
      <c r="BO75" s="37">
        <v>0</v>
      </c>
      <c r="BP75" s="37">
        <v>0</v>
      </c>
      <c r="BQ75" s="37">
        <v>0</v>
      </c>
      <c r="BR75" s="37">
        <v>0</v>
      </c>
      <c r="BS75" s="37">
        <v>0</v>
      </c>
      <c r="BT75" s="40">
        <f t="shared" ref="BT75:BT80" si="16">D75+J75+N75+S75+V75+AB75+AC75+AD75+AF75+AH75+AJ75+AL75+AN75+AQ75+AU75+AW75+AY75+BA75+BG75+BI75+BK75+BM75+BO75+BQ75</f>
        <v>0</v>
      </c>
      <c r="BU75" s="39">
        <f t="shared" ref="BU75:BU80" si="17">I75+M75+U75+AA75+AE75+AG75+AI75+AK75+AM75+AO75+AT75+AV75+AX75+AZ75+BF75+BH75+BJ75+BL75+BN75+BP75+BR75</f>
        <v>538000</v>
      </c>
      <c r="BV75" s="39">
        <f t="shared" ref="BV75:BV80" si="18">BT75+BU75</f>
        <v>538000</v>
      </c>
    </row>
    <row r="76" spans="1:74" x14ac:dyDescent="0.25">
      <c r="A76" s="31">
        <v>67</v>
      </c>
      <c r="B76" s="32" t="s">
        <v>213</v>
      </c>
      <c r="C76" s="41" t="s">
        <v>214</v>
      </c>
      <c r="D76" s="34">
        <v>0</v>
      </c>
      <c r="E76" s="35">
        <v>11009680</v>
      </c>
      <c r="F76" s="34">
        <v>0</v>
      </c>
      <c r="G76" s="34">
        <v>0</v>
      </c>
      <c r="H76" s="34">
        <v>0</v>
      </c>
      <c r="I76" s="36">
        <f t="shared" si="10"/>
        <v>11009680</v>
      </c>
      <c r="J76" s="37">
        <v>0</v>
      </c>
      <c r="K76" s="37">
        <v>5008025</v>
      </c>
      <c r="L76" s="37">
        <v>0</v>
      </c>
      <c r="M76" s="38">
        <f t="shared" si="11"/>
        <v>5008025</v>
      </c>
      <c r="N76" s="37">
        <v>0</v>
      </c>
      <c r="O76" s="37">
        <v>3506249</v>
      </c>
      <c r="P76" s="37">
        <v>0</v>
      </c>
      <c r="Q76" s="37">
        <v>0</v>
      </c>
      <c r="R76" s="37">
        <v>0</v>
      </c>
      <c r="S76" s="37">
        <v>0</v>
      </c>
      <c r="T76" s="37">
        <v>0</v>
      </c>
      <c r="U76" s="39">
        <f t="shared" si="12"/>
        <v>3506249</v>
      </c>
      <c r="V76" s="37">
        <v>0</v>
      </c>
      <c r="W76" s="37">
        <v>6961368</v>
      </c>
      <c r="X76" s="37">
        <v>0</v>
      </c>
      <c r="Y76" s="37">
        <v>0</v>
      </c>
      <c r="Z76" s="37">
        <v>0</v>
      </c>
      <c r="AA76" s="13">
        <f t="shared" si="13"/>
        <v>6961368</v>
      </c>
      <c r="AB76" s="37">
        <v>0</v>
      </c>
      <c r="AC76" s="37">
        <v>0</v>
      </c>
      <c r="AD76" s="37">
        <v>0</v>
      </c>
      <c r="AE76" s="37">
        <v>0</v>
      </c>
      <c r="AF76" s="37">
        <v>0</v>
      </c>
      <c r="AG76" s="37">
        <v>0</v>
      </c>
      <c r="AH76" s="37">
        <v>0</v>
      </c>
      <c r="AI76" s="37">
        <v>0</v>
      </c>
      <c r="AJ76" s="37">
        <v>0</v>
      </c>
      <c r="AK76" s="37">
        <v>0</v>
      </c>
      <c r="AL76" s="37">
        <v>0</v>
      </c>
      <c r="AM76" s="37">
        <v>0</v>
      </c>
      <c r="AN76" s="37">
        <v>0</v>
      </c>
      <c r="AO76" s="37">
        <v>0</v>
      </c>
      <c r="AP76" s="39">
        <v>0</v>
      </c>
      <c r="AQ76" s="37">
        <v>0</v>
      </c>
      <c r="AR76" s="37">
        <v>1100000</v>
      </c>
      <c r="AS76" s="37">
        <v>0</v>
      </c>
      <c r="AT76" s="39">
        <f t="shared" si="14"/>
        <v>1100000</v>
      </c>
      <c r="AU76" s="37">
        <v>0</v>
      </c>
      <c r="AV76" s="37">
        <v>0</v>
      </c>
      <c r="AW76" s="37">
        <v>0</v>
      </c>
      <c r="AX76" s="37">
        <v>5237617</v>
      </c>
      <c r="AY76" s="37">
        <v>0</v>
      </c>
      <c r="AZ76" s="37">
        <v>0</v>
      </c>
      <c r="BA76" s="37">
        <v>0</v>
      </c>
      <c r="BB76" s="37">
        <v>0</v>
      </c>
      <c r="BC76" s="37">
        <v>0</v>
      </c>
      <c r="BD76" s="37">
        <v>0</v>
      </c>
      <c r="BE76" s="37">
        <v>0</v>
      </c>
      <c r="BF76" s="38">
        <f t="shared" si="15"/>
        <v>0</v>
      </c>
      <c r="BG76" s="37">
        <v>0</v>
      </c>
      <c r="BH76" s="37">
        <v>60</v>
      </c>
      <c r="BI76" s="37">
        <v>0</v>
      </c>
      <c r="BJ76" s="37">
        <v>0</v>
      </c>
      <c r="BK76" s="37">
        <v>0</v>
      </c>
      <c r="BL76" s="37">
        <v>0</v>
      </c>
      <c r="BM76" s="37">
        <v>0</v>
      </c>
      <c r="BN76" s="37">
        <v>0</v>
      </c>
      <c r="BO76" s="37">
        <v>0</v>
      </c>
      <c r="BP76" s="37">
        <v>0</v>
      </c>
      <c r="BQ76" s="37">
        <v>0</v>
      </c>
      <c r="BR76" s="37">
        <v>0</v>
      </c>
      <c r="BS76" s="37">
        <v>0</v>
      </c>
      <c r="BT76" s="40">
        <f t="shared" si="16"/>
        <v>0</v>
      </c>
      <c r="BU76" s="39">
        <f t="shared" si="17"/>
        <v>32822999</v>
      </c>
      <c r="BV76" s="39">
        <f t="shared" si="18"/>
        <v>32822999</v>
      </c>
    </row>
    <row r="77" spans="1:74" x14ac:dyDescent="0.25">
      <c r="A77" s="31">
        <v>68</v>
      </c>
      <c r="B77" s="32" t="s">
        <v>215</v>
      </c>
      <c r="C77" s="41" t="s">
        <v>216</v>
      </c>
      <c r="D77" s="34">
        <v>0</v>
      </c>
      <c r="E77" s="35">
        <v>3000</v>
      </c>
      <c r="F77" s="34">
        <v>0</v>
      </c>
      <c r="G77" s="34">
        <v>0</v>
      </c>
      <c r="H77" s="34">
        <v>0</v>
      </c>
      <c r="I77" s="36">
        <f t="shared" si="10"/>
        <v>3000</v>
      </c>
      <c r="J77" s="37">
        <v>0</v>
      </c>
      <c r="K77" s="37">
        <v>23500</v>
      </c>
      <c r="L77" s="37">
        <v>0</v>
      </c>
      <c r="M77" s="38">
        <f t="shared" si="11"/>
        <v>23500</v>
      </c>
      <c r="N77" s="37">
        <v>0</v>
      </c>
      <c r="O77" s="37">
        <v>22385</v>
      </c>
      <c r="P77" s="37">
        <v>0</v>
      </c>
      <c r="Q77" s="37">
        <v>0</v>
      </c>
      <c r="R77" s="37">
        <v>0</v>
      </c>
      <c r="S77" s="37">
        <v>0</v>
      </c>
      <c r="T77" s="37">
        <v>0</v>
      </c>
      <c r="U77" s="39">
        <f t="shared" si="12"/>
        <v>22385</v>
      </c>
      <c r="V77" s="37">
        <v>0</v>
      </c>
      <c r="W77" s="37">
        <v>0</v>
      </c>
      <c r="X77" s="37">
        <v>0</v>
      </c>
      <c r="Y77" s="37">
        <v>0</v>
      </c>
      <c r="Z77" s="37">
        <v>0</v>
      </c>
      <c r="AA77" s="13">
        <f t="shared" si="13"/>
        <v>0</v>
      </c>
      <c r="AB77" s="37">
        <v>0</v>
      </c>
      <c r="AC77" s="37">
        <v>0</v>
      </c>
      <c r="AD77" s="37">
        <v>0</v>
      </c>
      <c r="AE77" s="37">
        <v>1000</v>
      </c>
      <c r="AF77" s="37">
        <v>0</v>
      </c>
      <c r="AG77" s="37">
        <v>0</v>
      </c>
      <c r="AH77" s="37">
        <v>0</v>
      </c>
      <c r="AI77" s="37">
        <v>0</v>
      </c>
      <c r="AJ77" s="37">
        <v>0</v>
      </c>
      <c r="AK77" s="37">
        <v>0</v>
      </c>
      <c r="AL77" s="37">
        <v>0</v>
      </c>
      <c r="AM77" s="37">
        <v>0</v>
      </c>
      <c r="AN77" s="37">
        <v>0</v>
      </c>
      <c r="AO77" s="37">
        <v>0</v>
      </c>
      <c r="AP77" s="39">
        <v>0</v>
      </c>
      <c r="AQ77" s="37">
        <v>0</v>
      </c>
      <c r="AR77" s="37">
        <v>12000</v>
      </c>
      <c r="AS77" s="37">
        <v>0</v>
      </c>
      <c r="AT77" s="39">
        <f t="shared" si="14"/>
        <v>12000</v>
      </c>
      <c r="AU77" s="37">
        <v>0</v>
      </c>
      <c r="AV77" s="37">
        <v>0</v>
      </c>
      <c r="AW77" s="37">
        <v>0</v>
      </c>
      <c r="AX77" s="37">
        <v>6700</v>
      </c>
      <c r="AY77" s="37">
        <v>0</v>
      </c>
      <c r="AZ77" s="37">
        <v>0</v>
      </c>
      <c r="BA77" s="37">
        <v>0</v>
      </c>
      <c r="BB77" s="37">
        <v>0</v>
      </c>
      <c r="BC77" s="37">
        <v>0</v>
      </c>
      <c r="BD77" s="37">
        <v>0</v>
      </c>
      <c r="BE77" s="37">
        <v>0</v>
      </c>
      <c r="BF77" s="38">
        <f t="shared" si="15"/>
        <v>0</v>
      </c>
      <c r="BG77" s="37">
        <v>0</v>
      </c>
      <c r="BH77" s="37">
        <v>0</v>
      </c>
      <c r="BI77" s="37">
        <v>0</v>
      </c>
      <c r="BJ77" s="37">
        <v>0</v>
      </c>
      <c r="BK77" s="37">
        <v>0</v>
      </c>
      <c r="BL77" s="37">
        <v>120</v>
      </c>
      <c r="BM77" s="37">
        <v>0</v>
      </c>
      <c r="BN77" s="37">
        <v>0</v>
      </c>
      <c r="BO77" s="37">
        <v>0</v>
      </c>
      <c r="BP77" s="37">
        <v>0</v>
      </c>
      <c r="BQ77" s="37">
        <v>0</v>
      </c>
      <c r="BR77" s="37">
        <v>0</v>
      </c>
      <c r="BS77" s="37">
        <v>0</v>
      </c>
      <c r="BT77" s="40">
        <f t="shared" si="16"/>
        <v>0</v>
      </c>
      <c r="BU77" s="39">
        <f t="shared" si="17"/>
        <v>68705</v>
      </c>
      <c r="BV77" s="39">
        <f t="shared" si="18"/>
        <v>68705</v>
      </c>
    </row>
    <row r="78" spans="1:74" x14ac:dyDescent="0.25">
      <c r="A78" s="31">
        <v>69</v>
      </c>
      <c r="B78" s="32" t="s">
        <v>217</v>
      </c>
      <c r="C78" s="41" t="s">
        <v>218</v>
      </c>
      <c r="D78" s="34">
        <v>0</v>
      </c>
      <c r="E78" s="35">
        <v>0</v>
      </c>
      <c r="F78" s="34">
        <v>0</v>
      </c>
      <c r="G78" s="34">
        <v>0</v>
      </c>
      <c r="H78" s="34">
        <v>0</v>
      </c>
      <c r="I78" s="36">
        <f t="shared" si="10"/>
        <v>0</v>
      </c>
      <c r="J78" s="37">
        <v>0</v>
      </c>
      <c r="K78" s="37">
        <v>3868</v>
      </c>
      <c r="L78" s="37">
        <v>0</v>
      </c>
      <c r="M78" s="38">
        <f t="shared" si="11"/>
        <v>3868</v>
      </c>
      <c r="N78" s="37">
        <v>0</v>
      </c>
      <c r="O78" s="37">
        <v>3508</v>
      </c>
      <c r="P78" s="37">
        <v>0</v>
      </c>
      <c r="Q78" s="37">
        <v>0</v>
      </c>
      <c r="R78" s="37">
        <v>0</v>
      </c>
      <c r="S78" s="37">
        <v>0</v>
      </c>
      <c r="T78" s="37">
        <v>0</v>
      </c>
      <c r="U78" s="39">
        <f t="shared" si="12"/>
        <v>3508</v>
      </c>
      <c r="V78" s="37">
        <v>0</v>
      </c>
      <c r="W78" s="37">
        <v>0</v>
      </c>
      <c r="X78" s="37">
        <v>0</v>
      </c>
      <c r="Y78" s="37">
        <v>0</v>
      </c>
      <c r="Z78" s="37">
        <v>0</v>
      </c>
      <c r="AA78" s="13">
        <f t="shared" si="13"/>
        <v>0</v>
      </c>
      <c r="AB78" s="37">
        <v>0</v>
      </c>
      <c r="AC78" s="37">
        <v>0</v>
      </c>
      <c r="AD78" s="37">
        <v>0</v>
      </c>
      <c r="AE78" s="37">
        <v>0</v>
      </c>
      <c r="AF78" s="37">
        <v>0</v>
      </c>
      <c r="AG78" s="37">
        <v>0</v>
      </c>
      <c r="AH78" s="37">
        <v>0</v>
      </c>
      <c r="AI78" s="37">
        <v>0</v>
      </c>
      <c r="AJ78" s="37">
        <v>0</v>
      </c>
      <c r="AK78" s="37">
        <v>0</v>
      </c>
      <c r="AL78" s="37">
        <v>0</v>
      </c>
      <c r="AM78" s="37">
        <v>0</v>
      </c>
      <c r="AN78" s="37">
        <v>0</v>
      </c>
      <c r="AO78" s="37">
        <v>0</v>
      </c>
      <c r="AP78" s="39">
        <v>0</v>
      </c>
      <c r="AQ78" s="37">
        <v>0</v>
      </c>
      <c r="AR78" s="37">
        <v>2223</v>
      </c>
      <c r="AS78" s="37">
        <v>0</v>
      </c>
      <c r="AT78" s="39">
        <f t="shared" si="14"/>
        <v>2223</v>
      </c>
      <c r="AU78" s="37">
        <v>0</v>
      </c>
      <c r="AV78" s="37">
        <v>0</v>
      </c>
      <c r="AW78" s="37">
        <v>0</v>
      </c>
      <c r="AX78" s="37">
        <v>3200</v>
      </c>
      <c r="AY78" s="37">
        <v>0</v>
      </c>
      <c r="AZ78" s="37">
        <v>0</v>
      </c>
      <c r="BA78" s="37">
        <v>0</v>
      </c>
      <c r="BB78" s="37">
        <v>0</v>
      </c>
      <c r="BC78" s="37">
        <v>0</v>
      </c>
      <c r="BD78" s="37">
        <v>0</v>
      </c>
      <c r="BE78" s="37">
        <v>0</v>
      </c>
      <c r="BF78" s="38">
        <f t="shared" si="15"/>
        <v>0</v>
      </c>
      <c r="BG78" s="37">
        <v>0</v>
      </c>
      <c r="BH78" s="37">
        <v>0</v>
      </c>
      <c r="BI78" s="37">
        <v>0</v>
      </c>
      <c r="BJ78" s="37">
        <v>0</v>
      </c>
      <c r="BK78" s="37">
        <v>0</v>
      </c>
      <c r="BL78" s="37">
        <v>0</v>
      </c>
      <c r="BM78" s="37">
        <v>0</v>
      </c>
      <c r="BN78" s="37">
        <v>0</v>
      </c>
      <c r="BO78" s="37">
        <v>0</v>
      </c>
      <c r="BP78" s="37">
        <v>0</v>
      </c>
      <c r="BQ78" s="37">
        <v>0</v>
      </c>
      <c r="BR78" s="37">
        <v>0</v>
      </c>
      <c r="BS78" s="37">
        <v>0</v>
      </c>
      <c r="BT78" s="40">
        <f t="shared" si="16"/>
        <v>0</v>
      </c>
      <c r="BU78" s="39">
        <f t="shared" si="17"/>
        <v>12799</v>
      </c>
      <c r="BV78" s="39">
        <f t="shared" si="18"/>
        <v>12799</v>
      </c>
    </row>
    <row r="79" spans="1:74" x14ac:dyDescent="0.25">
      <c r="A79" s="31">
        <v>70</v>
      </c>
      <c r="B79" s="50">
        <v>116</v>
      </c>
      <c r="C79" s="37" t="s">
        <v>219</v>
      </c>
      <c r="D79" s="34">
        <v>0</v>
      </c>
      <c r="E79" s="35">
        <v>2810</v>
      </c>
      <c r="F79" s="34">
        <v>0</v>
      </c>
      <c r="G79" s="34">
        <v>0</v>
      </c>
      <c r="H79" s="34">
        <v>0</v>
      </c>
      <c r="I79" s="36">
        <f t="shared" si="10"/>
        <v>2810</v>
      </c>
      <c r="J79" s="37">
        <v>0</v>
      </c>
      <c r="K79" s="37">
        <v>24431</v>
      </c>
      <c r="L79" s="37">
        <v>0</v>
      </c>
      <c r="M79" s="38">
        <f t="shared" si="11"/>
        <v>24431</v>
      </c>
      <c r="N79" s="37">
        <v>0</v>
      </c>
      <c r="O79" s="37">
        <v>26133</v>
      </c>
      <c r="P79" s="37">
        <v>0</v>
      </c>
      <c r="Q79" s="37">
        <v>0</v>
      </c>
      <c r="R79" s="37">
        <v>0</v>
      </c>
      <c r="S79" s="37">
        <v>0</v>
      </c>
      <c r="T79" s="37">
        <v>0</v>
      </c>
      <c r="U79" s="39">
        <f t="shared" si="12"/>
        <v>26133</v>
      </c>
      <c r="V79" s="37">
        <v>0</v>
      </c>
      <c r="W79" s="37">
        <v>0</v>
      </c>
      <c r="X79" s="37">
        <v>0</v>
      </c>
      <c r="Y79" s="37">
        <v>0</v>
      </c>
      <c r="Z79" s="37">
        <v>0</v>
      </c>
      <c r="AA79" s="13">
        <f t="shared" si="13"/>
        <v>0</v>
      </c>
      <c r="AB79" s="37">
        <v>0</v>
      </c>
      <c r="AC79" s="37">
        <v>0</v>
      </c>
      <c r="AD79" s="37">
        <v>0</v>
      </c>
      <c r="AE79" s="37">
        <v>630</v>
      </c>
      <c r="AF79" s="37">
        <v>0</v>
      </c>
      <c r="AG79" s="37">
        <v>2390</v>
      </c>
      <c r="AH79" s="37">
        <v>0</v>
      </c>
      <c r="AI79" s="37">
        <v>0</v>
      </c>
      <c r="AJ79" s="37">
        <v>0</v>
      </c>
      <c r="AK79" s="37">
        <v>0</v>
      </c>
      <c r="AL79" s="37">
        <v>0</v>
      </c>
      <c r="AM79" s="37">
        <v>0</v>
      </c>
      <c r="AN79" s="37">
        <v>0</v>
      </c>
      <c r="AO79" s="37">
        <v>0</v>
      </c>
      <c r="AP79" s="39">
        <v>0</v>
      </c>
      <c r="AQ79" s="37">
        <v>0</v>
      </c>
      <c r="AR79" s="37">
        <v>14330</v>
      </c>
      <c r="AS79" s="37">
        <v>0</v>
      </c>
      <c r="AT79" s="39">
        <f t="shared" si="14"/>
        <v>14330</v>
      </c>
      <c r="AU79" s="37">
        <v>0</v>
      </c>
      <c r="AV79" s="37">
        <v>0</v>
      </c>
      <c r="AW79" s="37">
        <v>0</v>
      </c>
      <c r="AX79" s="37">
        <v>15275</v>
      </c>
      <c r="AY79" s="37">
        <v>0</v>
      </c>
      <c r="AZ79" s="37">
        <v>0</v>
      </c>
      <c r="BA79" s="37">
        <v>0</v>
      </c>
      <c r="BB79" s="37">
        <v>0</v>
      </c>
      <c r="BC79" s="37">
        <v>0</v>
      </c>
      <c r="BD79" s="37">
        <v>0</v>
      </c>
      <c r="BE79" s="37">
        <v>0</v>
      </c>
      <c r="BF79" s="38">
        <f t="shared" si="15"/>
        <v>0</v>
      </c>
      <c r="BG79" s="37">
        <v>0</v>
      </c>
      <c r="BH79" s="37">
        <v>0</v>
      </c>
      <c r="BI79" s="37">
        <v>0</v>
      </c>
      <c r="BJ79" s="37">
        <v>0</v>
      </c>
      <c r="BK79" s="37">
        <v>0</v>
      </c>
      <c r="BL79" s="37">
        <v>120</v>
      </c>
      <c r="BM79" s="37">
        <v>0</v>
      </c>
      <c r="BN79" s="37">
        <v>0</v>
      </c>
      <c r="BO79" s="37">
        <v>0</v>
      </c>
      <c r="BP79" s="37">
        <v>0</v>
      </c>
      <c r="BQ79" s="37">
        <v>0</v>
      </c>
      <c r="BR79" s="37">
        <v>0</v>
      </c>
      <c r="BS79" s="37">
        <v>0</v>
      </c>
      <c r="BT79" s="40">
        <f t="shared" si="16"/>
        <v>0</v>
      </c>
      <c r="BU79" s="39">
        <f t="shared" si="17"/>
        <v>86119</v>
      </c>
      <c r="BV79" s="39">
        <f t="shared" si="18"/>
        <v>86119</v>
      </c>
    </row>
    <row r="80" spans="1:74" x14ac:dyDescent="0.25">
      <c r="A80" s="31">
        <v>71</v>
      </c>
      <c r="B80" s="32" t="s">
        <v>220</v>
      </c>
      <c r="C80" s="41" t="s">
        <v>221</v>
      </c>
      <c r="D80" s="34">
        <v>0</v>
      </c>
      <c r="E80" s="34">
        <v>9000</v>
      </c>
      <c r="F80" s="34">
        <v>0</v>
      </c>
      <c r="G80" s="34">
        <v>0</v>
      </c>
      <c r="H80" s="34">
        <v>0</v>
      </c>
      <c r="I80" s="36">
        <f t="shared" si="10"/>
        <v>9000</v>
      </c>
      <c r="J80" s="37"/>
      <c r="K80" s="37">
        <v>130000</v>
      </c>
      <c r="L80" s="37">
        <v>0</v>
      </c>
      <c r="M80" s="38">
        <f t="shared" si="11"/>
        <v>130000</v>
      </c>
      <c r="N80" s="37">
        <v>0</v>
      </c>
      <c r="O80" s="34">
        <v>145000</v>
      </c>
      <c r="P80" s="37">
        <v>0</v>
      </c>
      <c r="Q80" s="37">
        <v>0</v>
      </c>
      <c r="R80" s="37">
        <v>0</v>
      </c>
      <c r="S80" s="37">
        <v>0</v>
      </c>
      <c r="T80" s="37">
        <v>0</v>
      </c>
      <c r="U80" s="39">
        <f t="shared" si="12"/>
        <v>145000</v>
      </c>
      <c r="V80" s="37"/>
      <c r="W80" s="34">
        <v>0</v>
      </c>
      <c r="X80" s="37">
        <v>0</v>
      </c>
      <c r="Y80" s="37"/>
      <c r="Z80" s="37"/>
      <c r="AA80" s="13">
        <f t="shared" si="13"/>
        <v>0</v>
      </c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9"/>
      <c r="AQ80" s="37"/>
      <c r="AR80" s="34">
        <v>80000</v>
      </c>
      <c r="AS80" s="34"/>
      <c r="AT80" s="39">
        <f t="shared" si="14"/>
        <v>80000</v>
      </c>
      <c r="AU80" s="37"/>
      <c r="AV80" s="37"/>
      <c r="AW80" s="37"/>
      <c r="AX80" s="34">
        <v>30000</v>
      </c>
      <c r="AY80" s="37">
        <v>0</v>
      </c>
      <c r="AZ80" s="37">
        <v>0</v>
      </c>
      <c r="BA80" s="37"/>
      <c r="BB80" s="37"/>
      <c r="BC80" s="37"/>
      <c r="BD80" s="37"/>
      <c r="BE80" s="37"/>
      <c r="BF80" s="38">
        <f t="shared" si="15"/>
        <v>0</v>
      </c>
      <c r="BG80" s="34"/>
      <c r="BH80" s="34"/>
      <c r="BI80" s="37"/>
      <c r="BJ80" s="37"/>
      <c r="BK80" s="37"/>
      <c r="BL80" s="34">
        <v>500</v>
      </c>
      <c r="BM80" s="37"/>
      <c r="BN80" s="37">
        <v>0</v>
      </c>
      <c r="BO80" s="37"/>
      <c r="BP80" s="37"/>
      <c r="BQ80" s="37"/>
      <c r="BR80" s="37"/>
      <c r="BS80" s="37"/>
      <c r="BT80" s="40">
        <f t="shared" si="16"/>
        <v>0</v>
      </c>
      <c r="BU80" s="39">
        <f t="shared" si="17"/>
        <v>394500</v>
      </c>
      <c r="BV80" s="39">
        <f t="shared" si="18"/>
        <v>394500</v>
      </c>
    </row>
    <row r="81" spans="1:74" s="55" customFormat="1" x14ac:dyDescent="0.25">
      <c r="A81" s="51"/>
      <c r="B81" s="52"/>
      <c r="C81" s="53" t="s">
        <v>222</v>
      </c>
      <c r="D81" s="54">
        <f t="shared" ref="D81:BO81" si="19">SUM(D10:D80)</f>
        <v>392390</v>
      </c>
      <c r="E81" s="54">
        <f t="shared" si="19"/>
        <v>204220569</v>
      </c>
      <c r="F81" s="54">
        <f t="shared" si="19"/>
        <v>3800000</v>
      </c>
      <c r="G81" s="54">
        <f t="shared" si="19"/>
        <v>12400</v>
      </c>
      <c r="H81" s="54">
        <f t="shared" si="19"/>
        <v>31900</v>
      </c>
      <c r="I81" s="54">
        <f t="shared" si="19"/>
        <v>208064869</v>
      </c>
      <c r="J81" s="54">
        <f t="shared" si="19"/>
        <v>242885</v>
      </c>
      <c r="K81" s="54">
        <f t="shared" si="19"/>
        <v>52686131</v>
      </c>
      <c r="L81" s="54">
        <f t="shared" si="19"/>
        <v>790075</v>
      </c>
      <c r="M81" s="54">
        <f t="shared" si="19"/>
        <v>53476206</v>
      </c>
      <c r="N81" s="54">
        <f t="shared" si="19"/>
        <v>211695</v>
      </c>
      <c r="O81" s="54">
        <f t="shared" si="19"/>
        <v>47146899</v>
      </c>
      <c r="P81" s="54">
        <f t="shared" si="19"/>
        <v>697596</v>
      </c>
      <c r="Q81" s="54">
        <f t="shared" si="19"/>
        <v>31850</v>
      </c>
      <c r="R81" s="54">
        <f t="shared" si="19"/>
        <v>10100</v>
      </c>
      <c r="S81" s="54">
        <f t="shared" si="19"/>
        <v>0</v>
      </c>
      <c r="T81" s="54">
        <f t="shared" si="19"/>
        <v>100</v>
      </c>
      <c r="U81" s="54">
        <f t="shared" si="19"/>
        <v>47886545</v>
      </c>
      <c r="V81" s="54">
        <f t="shared" si="19"/>
        <v>25320</v>
      </c>
      <c r="W81" s="54">
        <f t="shared" si="19"/>
        <v>67321335</v>
      </c>
      <c r="X81" s="54">
        <f t="shared" si="19"/>
        <v>550000</v>
      </c>
      <c r="Y81" s="54">
        <f t="shared" si="19"/>
        <v>750000</v>
      </c>
      <c r="Z81" s="54">
        <f t="shared" si="19"/>
        <v>170000</v>
      </c>
      <c r="AA81" s="54">
        <f t="shared" si="19"/>
        <v>68791335</v>
      </c>
      <c r="AB81" s="54">
        <f t="shared" si="19"/>
        <v>1915100</v>
      </c>
      <c r="AC81" s="54">
        <f t="shared" si="19"/>
        <v>100000</v>
      </c>
      <c r="AD81" s="54">
        <f t="shared" si="19"/>
        <v>0</v>
      </c>
      <c r="AE81" s="54">
        <f t="shared" si="19"/>
        <v>23192</v>
      </c>
      <c r="AF81" s="54">
        <f t="shared" si="19"/>
        <v>150</v>
      </c>
      <c r="AG81" s="54">
        <f t="shared" si="19"/>
        <v>113573</v>
      </c>
      <c r="AH81" s="54">
        <f t="shared" si="19"/>
        <v>0</v>
      </c>
      <c r="AI81" s="54">
        <f t="shared" si="19"/>
        <v>2000</v>
      </c>
      <c r="AJ81" s="54">
        <f t="shared" si="19"/>
        <v>0</v>
      </c>
      <c r="AK81" s="54">
        <f t="shared" si="19"/>
        <v>622800</v>
      </c>
      <c r="AL81" s="54">
        <f t="shared" si="19"/>
        <v>25000</v>
      </c>
      <c r="AM81" s="54">
        <f t="shared" si="19"/>
        <v>0</v>
      </c>
      <c r="AN81" s="54">
        <f t="shared" si="19"/>
        <v>30000</v>
      </c>
      <c r="AO81" s="54">
        <f t="shared" si="19"/>
        <v>0</v>
      </c>
      <c r="AP81" s="54">
        <f t="shared" si="19"/>
        <v>55000</v>
      </c>
      <c r="AQ81" s="54">
        <f t="shared" si="19"/>
        <v>121600</v>
      </c>
      <c r="AR81" s="54">
        <f t="shared" si="19"/>
        <v>21149823</v>
      </c>
      <c r="AS81" s="54">
        <f t="shared" si="19"/>
        <v>692749</v>
      </c>
      <c r="AT81" s="54">
        <f t="shared" si="19"/>
        <v>21842572</v>
      </c>
      <c r="AU81" s="54">
        <f t="shared" si="19"/>
        <v>0</v>
      </c>
      <c r="AV81" s="54">
        <f t="shared" si="19"/>
        <v>535</v>
      </c>
      <c r="AW81" s="54">
        <f t="shared" si="19"/>
        <v>169000</v>
      </c>
      <c r="AX81" s="54">
        <f t="shared" si="19"/>
        <v>31509286</v>
      </c>
      <c r="AY81" s="54">
        <f t="shared" si="19"/>
        <v>63500</v>
      </c>
      <c r="AZ81" s="54">
        <f t="shared" si="19"/>
        <v>13700000</v>
      </c>
      <c r="BA81" s="54">
        <f t="shared" si="19"/>
        <v>0</v>
      </c>
      <c r="BB81" s="54">
        <f t="shared" si="19"/>
        <v>3</v>
      </c>
      <c r="BC81" s="54">
        <f t="shared" si="19"/>
        <v>0</v>
      </c>
      <c r="BD81" s="54">
        <f t="shared" si="19"/>
        <v>0</v>
      </c>
      <c r="BE81" s="54">
        <f t="shared" si="19"/>
        <v>22890</v>
      </c>
      <c r="BF81" s="54">
        <f t="shared" si="19"/>
        <v>22893</v>
      </c>
      <c r="BG81" s="54">
        <f t="shared" si="19"/>
        <v>0</v>
      </c>
      <c r="BH81" s="54">
        <f t="shared" si="19"/>
        <v>60</v>
      </c>
      <c r="BI81" s="54">
        <f t="shared" si="19"/>
        <v>0</v>
      </c>
      <c r="BJ81" s="54">
        <f t="shared" si="19"/>
        <v>255</v>
      </c>
      <c r="BK81" s="54">
        <f t="shared" si="19"/>
        <v>1315</v>
      </c>
      <c r="BL81" s="54">
        <f t="shared" si="19"/>
        <v>232936</v>
      </c>
      <c r="BM81" s="54">
        <f t="shared" si="19"/>
        <v>100</v>
      </c>
      <c r="BN81" s="54">
        <f t="shared" si="19"/>
        <v>11700</v>
      </c>
      <c r="BO81" s="54">
        <f t="shared" si="19"/>
        <v>0</v>
      </c>
      <c r="BP81" s="54">
        <f t="shared" ref="BP81:BV81" si="20">SUM(BP10:BP80)</f>
        <v>13200</v>
      </c>
      <c r="BQ81" s="54">
        <f t="shared" si="20"/>
        <v>0</v>
      </c>
      <c r="BR81" s="54">
        <f t="shared" si="20"/>
        <v>1000</v>
      </c>
      <c r="BS81" s="54">
        <f t="shared" si="20"/>
        <v>0</v>
      </c>
      <c r="BT81" s="54">
        <f t="shared" si="20"/>
        <v>3298055</v>
      </c>
      <c r="BU81" s="54">
        <f t="shared" si="20"/>
        <v>446314957</v>
      </c>
      <c r="BV81" s="54">
        <f t="shared" si="20"/>
        <v>449613012</v>
      </c>
    </row>
    <row r="82" spans="1:74" x14ac:dyDescent="0.25">
      <c r="A82" s="56"/>
      <c r="B82" s="57"/>
      <c r="C82" s="56"/>
      <c r="D82" s="56"/>
      <c r="E82" s="56"/>
      <c r="F82" s="56"/>
    </row>
    <row r="83" spans="1:74" x14ac:dyDescent="0.25">
      <c r="A83" s="56"/>
      <c r="B83" s="57"/>
      <c r="C83" s="56"/>
      <c r="D83" s="56"/>
      <c r="E83" s="56"/>
      <c r="F83" s="56"/>
    </row>
    <row r="84" spans="1:74" x14ac:dyDescent="0.25">
      <c r="A84" s="56"/>
      <c r="B84" s="57"/>
      <c r="C84" s="56"/>
      <c r="D84" s="56"/>
      <c r="E84" s="56"/>
      <c r="F84" s="56"/>
      <c r="M84" s="58"/>
      <c r="N84"/>
      <c r="O84"/>
    </row>
    <row r="85" spans="1:74" x14ac:dyDescent="0.25">
      <c r="A85" s="56"/>
      <c r="B85" s="57"/>
      <c r="C85" s="56"/>
      <c r="D85" s="56"/>
      <c r="E85" s="56"/>
      <c r="F85" s="56"/>
      <c r="M85" s="58"/>
      <c r="N85"/>
      <c r="O85"/>
    </row>
    <row r="86" spans="1:74" x14ac:dyDescent="0.25">
      <c r="A86" s="56"/>
      <c r="B86" s="57"/>
      <c r="C86" s="56"/>
      <c r="D86" s="56"/>
      <c r="E86" s="56"/>
      <c r="F86" s="56"/>
      <c r="M86" s="58"/>
      <c r="N86"/>
      <c r="O86"/>
    </row>
    <row r="87" spans="1:74" x14ac:dyDescent="0.25">
      <c r="A87" s="56"/>
      <c r="B87" s="57"/>
      <c r="C87" s="56"/>
      <c r="D87" s="56"/>
      <c r="E87" s="56"/>
      <c r="F87" s="56"/>
      <c r="M87" s="58"/>
      <c r="N87"/>
      <c r="O87"/>
    </row>
    <row r="88" spans="1:74" x14ac:dyDescent="0.25">
      <c r="A88" s="56"/>
      <c r="B88" s="57"/>
      <c r="C88" s="56"/>
      <c r="D88" s="56"/>
      <c r="E88" s="56"/>
      <c r="F88" s="56"/>
      <c r="M88" s="58"/>
      <c r="N88"/>
      <c r="O88"/>
    </row>
    <row r="89" spans="1:74" x14ac:dyDescent="0.25">
      <c r="A89" s="56"/>
      <c r="B89" s="57"/>
      <c r="C89" s="56"/>
      <c r="D89" s="56"/>
      <c r="E89" s="56"/>
      <c r="F89" s="56"/>
      <c r="M89" s="58"/>
      <c r="N89"/>
      <c r="O89"/>
    </row>
    <row r="90" spans="1:74" x14ac:dyDescent="0.25">
      <c r="A90" s="56"/>
      <c r="B90" s="57"/>
      <c r="C90" s="56"/>
      <c r="D90" s="56"/>
      <c r="E90" s="56"/>
      <c r="F90" s="56"/>
      <c r="M90" s="58"/>
      <c r="N90"/>
      <c r="O90"/>
    </row>
    <row r="91" spans="1:74" x14ac:dyDescent="0.25">
      <c r="A91" s="56"/>
      <c r="B91" s="57"/>
      <c r="C91" s="56"/>
      <c r="D91" s="56"/>
      <c r="E91" s="56"/>
      <c r="F91" s="56"/>
      <c r="M91" s="58"/>
      <c r="N91"/>
      <c r="O91"/>
    </row>
    <row r="92" spans="1:74" x14ac:dyDescent="0.25">
      <c r="A92" s="56"/>
      <c r="B92" s="57"/>
      <c r="C92" s="56"/>
      <c r="D92" s="56"/>
      <c r="E92" s="56"/>
      <c r="F92" s="56"/>
      <c r="M92" s="58"/>
      <c r="N92"/>
      <c r="O92"/>
    </row>
    <row r="93" spans="1:74" x14ac:dyDescent="0.25">
      <c r="A93" s="56"/>
      <c r="B93" s="57"/>
      <c r="C93" s="56"/>
      <c r="D93" s="56"/>
      <c r="E93" s="56"/>
      <c r="F93" s="56"/>
    </row>
    <row r="94" spans="1:74" x14ac:dyDescent="0.25">
      <c r="A94" s="56"/>
      <c r="B94" s="57"/>
      <c r="C94" s="56"/>
      <c r="D94" s="56"/>
      <c r="E94" s="56"/>
      <c r="F94" s="56"/>
    </row>
    <row r="95" spans="1:74" x14ac:dyDescent="0.25">
      <c r="A95" s="56"/>
      <c r="B95" s="57"/>
      <c r="C95" s="56"/>
      <c r="D95" s="56"/>
      <c r="E95" s="56"/>
      <c r="F95" s="56"/>
    </row>
    <row r="96" spans="1:74" x14ac:dyDescent="0.25">
      <c r="A96" s="56"/>
      <c r="B96" s="57"/>
      <c r="C96" s="56"/>
      <c r="D96" s="56"/>
      <c r="E96" s="56"/>
      <c r="F96" s="56"/>
    </row>
    <row r="97" spans="1:6" x14ac:dyDescent="0.25">
      <c r="A97" s="56"/>
      <c r="B97" s="57"/>
      <c r="C97" s="56"/>
      <c r="D97" s="56"/>
      <c r="E97" s="56"/>
      <c r="F97" s="56"/>
    </row>
    <row r="98" spans="1:6" x14ac:dyDescent="0.25">
      <c r="A98" s="56"/>
      <c r="B98" s="57"/>
      <c r="C98" s="56"/>
      <c r="D98" s="56"/>
      <c r="E98" s="56"/>
      <c r="F98" s="56"/>
    </row>
    <row r="99" spans="1:6" x14ac:dyDescent="0.25">
      <c r="A99" s="56"/>
      <c r="B99" s="57"/>
      <c r="C99" s="56"/>
      <c r="D99" s="56"/>
      <c r="E99" s="56"/>
      <c r="F99" s="56"/>
    </row>
    <row r="100" spans="1:6" x14ac:dyDescent="0.25">
      <c r="A100" s="56"/>
      <c r="B100" s="57"/>
      <c r="C100" s="56"/>
      <c r="D100" s="56"/>
      <c r="E100" s="56"/>
      <c r="F100" s="56"/>
    </row>
    <row r="101" spans="1:6" x14ac:dyDescent="0.25">
      <c r="A101" s="56"/>
      <c r="B101" s="57"/>
      <c r="C101" s="56"/>
      <c r="D101" s="56"/>
      <c r="E101" s="56"/>
      <c r="F101" s="56"/>
    </row>
    <row r="102" spans="1:6" x14ac:dyDescent="0.25">
      <c r="A102" s="56"/>
      <c r="B102" s="57"/>
      <c r="C102" s="56"/>
      <c r="D102" s="56"/>
      <c r="E102" s="56"/>
      <c r="F102" s="56"/>
    </row>
    <row r="103" spans="1:6" x14ac:dyDescent="0.25">
      <c r="A103" s="56"/>
      <c r="B103" s="57"/>
      <c r="C103" s="56"/>
      <c r="D103" s="56"/>
      <c r="E103" s="56"/>
      <c r="F103" s="56"/>
    </row>
    <row r="104" spans="1:6" x14ac:dyDescent="0.25">
      <c r="A104" s="56"/>
      <c r="B104" s="57"/>
      <c r="C104" s="56"/>
      <c r="D104" s="56"/>
      <c r="E104" s="56"/>
      <c r="F104" s="56"/>
    </row>
    <row r="105" spans="1:6" x14ac:dyDescent="0.25">
      <c r="A105" s="56"/>
      <c r="B105" s="57"/>
      <c r="C105" s="56"/>
      <c r="D105" s="56"/>
      <c r="E105" s="56"/>
      <c r="F105" s="56"/>
    </row>
    <row r="106" spans="1:6" x14ac:dyDescent="0.25">
      <c r="A106" s="56"/>
      <c r="B106" s="57"/>
      <c r="C106" s="56"/>
      <c r="D106" s="56"/>
      <c r="E106" s="56"/>
      <c r="F106" s="56"/>
    </row>
    <row r="107" spans="1:6" x14ac:dyDescent="0.25">
      <c r="A107" s="56"/>
      <c r="B107" s="57"/>
      <c r="C107" s="56"/>
      <c r="D107" s="56"/>
      <c r="E107" s="56"/>
      <c r="F107" s="56"/>
    </row>
    <row r="108" spans="1:6" x14ac:dyDescent="0.25">
      <c r="A108" s="56"/>
      <c r="B108" s="57"/>
      <c r="C108" s="56"/>
      <c r="D108" s="56"/>
      <c r="E108" s="56"/>
      <c r="F108" s="56"/>
    </row>
    <row r="109" spans="1:6" x14ac:dyDescent="0.25">
      <c r="A109" s="56"/>
      <c r="B109" s="57"/>
      <c r="C109" s="56"/>
      <c r="D109" s="56"/>
      <c r="E109" s="56"/>
      <c r="F109" s="56"/>
    </row>
    <row r="110" spans="1:6" x14ac:dyDescent="0.25">
      <c r="A110" s="56"/>
      <c r="B110" s="57"/>
      <c r="C110" s="56"/>
      <c r="D110" s="56"/>
      <c r="E110" s="56"/>
      <c r="F110" s="56"/>
    </row>
    <row r="111" spans="1:6" x14ac:dyDescent="0.25">
      <c r="A111" s="56"/>
      <c r="B111" s="57"/>
      <c r="C111" s="56"/>
      <c r="D111" s="56"/>
      <c r="E111" s="56"/>
      <c r="F111" s="56"/>
    </row>
    <row r="112" spans="1:6" x14ac:dyDescent="0.25">
      <c r="A112" s="56"/>
      <c r="B112" s="57"/>
      <c r="C112" s="56"/>
      <c r="D112" s="56"/>
      <c r="E112" s="56"/>
      <c r="F112" s="56"/>
    </row>
    <row r="113" spans="1:6" x14ac:dyDescent="0.25">
      <c r="A113" s="56"/>
      <c r="B113" s="57"/>
      <c r="C113" s="56"/>
      <c r="D113" s="56"/>
      <c r="E113" s="56"/>
      <c r="F113" s="56"/>
    </row>
    <row r="114" spans="1:6" x14ac:dyDescent="0.25">
      <c r="A114" s="56"/>
      <c r="B114" s="57"/>
      <c r="C114" s="56"/>
      <c r="D114" s="56"/>
      <c r="E114" s="56"/>
      <c r="F114" s="56"/>
    </row>
    <row r="115" spans="1:6" x14ac:dyDescent="0.25">
      <c r="A115" s="56"/>
      <c r="B115" s="57"/>
      <c r="C115" s="56"/>
      <c r="D115" s="56"/>
      <c r="E115" s="56"/>
      <c r="F115" s="56"/>
    </row>
    <row r="116" spans="1:6" x14ac:dyDescent="0.25">
      <c r="A116" s="56"/>
      <c r="B116" s="57"/>
      <c r="C116" s="56"/>
      <c r="D116" s="56"/>
      <c r="E116" s="56"/>
      <c r="F116" s="56"/>
    </row>
    <row r="117" spans="1:6" x14ac:dyDescent="0.25">
      <c r="A117" s="56"/>
      <c r="B117" s="57"/>
      <c r="C117" s="56"/>
      <c r="D117" s="56"/>
      <c r="E117" s="56"/>
      <c r="F117" s="56"/>
    </row>
    <row r="118" spans="1:6" x14ac:dyDescent="0.25">
      <c r="A118" s="56"/>
      <c r="B118" s="57"/>
      <c r="C118" s="56"/>
      <c r="D118" s="56"/>
      <c r="E118" s="56"/>
      <c r="F118" s="56"/>
    </row>
    <row r="119" spans="1:6" x14ac:dyDescent="0.25">
      <c r="A119" s="56"/>
      <c r="B119" s="57"/>
      <c r="C119" s="56"/>
      <c r="D119" s="56"/>
      <c r="E119" s="56"/>
      <c r="F119" s="56"/>
    </row>
    <row r="120" spans="1:6" x14ac:dyDescent="0.25">
      <c r="A120" s="56"/>
      <c r="B120" s="57"/>
      <c r="C120" s="56"/>
      <c r="D120" s="56"/>
      <c r="E120" s="56"/>
      <c r="F120" s="56"/>
    </row>
    <row r="121" spans="1:6" x14ac:dyDescent="0.25">
      <c r="A121" s="56"/>
      <c r="B121" s="57"/>
      <c r="C121" s="56"/>
      <c r="D121" s="56"/>
      <c r="E121" s="56"/>
      <c r="F121" s="56"/>
    </row>
    <row r="122" spans="1:6" x14ac:dyDescent="0.25">
      <c r="A122" s="56"/>
      <c r="B122" s="57"/>
      <c r="C122" s="56"/>
      <c r="D122" s="56"/>
      <c r="E122" s="56"/>
      <c r="F122" s="56"/>
    </row>
    <row r="123" spans="1:6" x14ac:dyDescent="0.25">
      <c r="A123" s="56"/>
      <c r="B123" s="57"/>
      <c r="C123" s="56"/>
      <c r="D123" s="56"/>
      <c r="E123" s="56"/>
      <c r="F123" s="56"/>
    </row>
    <row r="124" spans="1:6" x14ac:dyDescent="0.25">
      <c r="A124" s="56"/>
      <c r="B124" s="57"/>
      <c r="C124" s="56"/>
      <c r="D124" s="56"/>
      <c r="E124" s="56"/>
      <c r="F124" s="56"/>
    </row>
    <row r="125" spans="1:6" x14ac:dyDescent="0.25">
      <c r="A125" s="56"/>
      <c r="B125" s="57"/>
      <c r="C125" s="56"/>
      <c r="D125" s="56"/>
      <c r="E125" s="56"/>
      <c r="F125" s="56"/>
    </row>
    <row r="126" spans="1:6" x14ac:dyDescent="0.25">
      <c r="A126" s="56"/>
      <c r="B126" s="57"/>
      <c r="C126" s="56"/>
      <c r="D126" s="56"/>
      <c r="E126" s="56"/>
      <c r="F126" s="56"/>
    </row>
    <row r="127" spans="1:6" x14ac:dyDescent="0.25">
      <c r="A127" s="56"/>
      <c r="B127" s="57"/>
      <c r="C127" s="56"/>
      <c r="D127" s="56"/>
      <c r="E127" s="56"/>
      <c r="F127" s="56"/>
    </row>
    <row r="128" spans="1:6" x14ac:dyDescent="0.25">
      <c r="A128" s="56"/>
      <c r="B128" s="57"/>
      <c r="C128" s="56"/>
      <c r="D128" s="56"/>
      <c r="E128" s="56"/>
      <c r="F128" s="56"/>
    </row>
    <row r="129" spans="1:8" x14ac:dyDescent="0.25">
      <c r="A129" s="56"/>
      <c r="B129" s="57"/>
      <c r="C129" s="56"/>
      <c r="D129" s="56"/>
      <c r="E129" s="56"/>
      <c r="F129" s="56"/>
    </row>
    <row r="130" spans="1:8" x14ac:dyDescent="0.25">
      <c r="A130" s="56"/>
      <c r="B130" s="57"/>
      <c r="C130" s="56"/>
      <c r="D130" s="56"/>
      <c r="E130" s="56"/>
      <c r="F130" s="56"/>
    </row>
    <row r="131" spans="1:8" x14ac:dyDescent="0.25">
      <c r="A131" s="56"/>
      <c r="B131" s="57"/>
      <c r="C131" s="56"/>
      <c r="D131" s="56"/>
      <c r="E131" s="56"/>
      <c r="F131" s="56"/>
    </row>
    <row r="132" spans="1:8" x14ac:dyDescent="0.25">
      <c r="A132" s="56"/>
      <c r="B132" s="57"/>
      <c r="C132" s="56"/>
      <c r="D132" s="56"/>
      <c r="E132" s="56"/>
      <c r="F132" s="56"/>
    </row>
    <row r="133" spans="1:8" x14ac:dyDescent="0.25">
      <c r="A133" s="56"/>
      <c r="B133" s="57"/>
      <c r="C133" s="56"/>
      <c r="D133" s="56"/>
      <c r="E133" s="56"/>
      <c r="F133" s="56"/>
    </row>
    <row r="134" spans="1:8" x14ac:dyDescent="0.25">
      <c r="A134" s="56"/>
      <c r="B134" s="57"/>
      <c r="C134" s="56"/>
      <c r="D134" s="56"/>
      <c r="E134" s="56"/>
      <c r="F134" s="56"/>
    </row>
    <row r="135" spans="1:8" x14ac:dyDescent="0.25">
      <c r="A135" s="56"/>
      <c r="B135" s="57"/>
      <c r="C135" s="56"/>
      <c r="D135" s="56"/>
      <c r="E135" s="56"/>
      <c r="F135" s="56"/>
      <c r="G135" s="56"/>
      <c r="H135" s="56"/>
    </row>
  </sheetData>
  <mergeCells count="49">
    <mergeCell ref="BO7:BP7"/>
    <mergeCell ref="BQ7:BR7"/>
    <mergeCell ref="BT7:BV7"/>
    <mergeCell ref="AY7:AZ7"/>
    <mergeCell ref="BA7:BB7"/>
    <mergeCell ref="BG7:BH7"/>
    <mergeCell ref="BI7:BJ7"/>
    <mergeCell ref="BK7:BL7"/>
    <mergeCell ref="BM7:BN7"/>
    <mergeCell ref="AH7:AI7"/>
    <mergeCell ref="AJ7:AK7"/>
    <mergeCell ref="AL7:AM7"/>
    <mergeCell ref="AQ7:AR7"/>
    <mergeCell ref="AU7:AV7"/>
    <mergeCell ref="AW7:AX7"/>
    <mergeCell ref="BO6:BP6"/>
    <mergeCell ref="BQ6:BR6"/>
    <mergeCell ref="D7:E7"/>
    <mergeCell ref="J7:K7"/>
    <mergeCell ref="N7:O7"/>
    <mergeCell ref="S7:T7"/>
    <mergeCell ref="V7:W7"/>
    <mergeCell ref="AB7:AC7"/>
    <mergeCell ref="AD7:AE7"/>
    <mergeCell ref="AF7:AG7"/>
    <mergeCell ref="BA6:BB6"/>
    <mergeCell ref="BD6:BE6"/>
    <mergeCell ref="BG6:BH6"/>
    <mergeCell ref="BI6:BJ6"/>
    <mergeCell ref="BK6:BL6"/>
    <mergeCell ref="BM6:BN6"/>
    <mergeCell ref="AJ6:AK6"/>
    <mergeCell ref="AL6:AM6"/>
    <mergeCell ref="AQ6:AR6"/>
    <mergeCell ref="AU6:AV6"/>
    <mergeCell ref="AW6:AX6"/>
    <mergeCell ref="AY6:AZ6"/>
    <mergeCell ref="AH6:AI6"/>
    <mergeCell ref="A1:H1"/>
    <mergeCell ref="A4:C5"/>
    <mergeCell ref="D4:H4"/>
    <mergeCell ref="G5:H5"/>
    <mergeCell ref="D6:E6"/>
    <mergeCell ref="J6:K6"/>
    <mergeCell ref="N6:O6"/>
    <mergeCell ref="S6:T6"/>
    <mergeCell ref="V6:W6"/>
    <mergeCell ref="AD6:AE6"/>
    <mergeCell ref="AF6:A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2019-04-05T09:33:35Z</dcterms:modified>
</cp:coreProperties>
</file>